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advp1.sharepoint.com/Documents partages/m.roy/ADVP_Clients/Min Justice/Melun/Vidéo/"/>
    </mc:Choice>
  </mc:AlternateContent>
  <xr:revisionPtr revIDLastSave="28" documentId="8_{1D7DAF4E-503F-4921-89F8-040786623207}" xr6:coauthVersionLast="47" xr6:coauthVersionMax="47" xr10:uidLastSave="{D7F6816C-7E2B-478F-9789-A4A74CE31183}"/>
  <bookViews>
    <workbookView xWindow="-110" yWindow="-110" windowWidth="19420" windowHeight="10420" activeTab="3" xr2:uid="{00000000-000D-0000-FFFF-FFFF00000000}"/>
  </bookViews>
  <sheets>
    <sheet name="TF Vidéo CD Melun" sheetId="4" r:id="rId1"/>
    <sheet name="TO1_vidéo Melun" sheetId="9" r:id="rId2"/>
    <sheet name="TO2_vidéo Melun" sheetId="12" r:id="rId3"/>
    <sheet name="synthèse" sheetId="7" r:id="rId4"/>
    <sheet name="caméras-LT-priorité" sheetId="10" r:id="rId5"/>
    <sheet name="Liaison FO" sheetId="11" r:id="rId6"/>
  </sheets>
  <definedNames>
    <definedName name="_xlnm.Print_Titles" localSheetId="0">'TF Vidéo CD Melun'!$1:$4</definedName>
    <definedName name="_xlnm.Print_Area" localSheetId="0">'TF Vidéo CD Melun'!$A$1:$J$4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1" i="12" l="1"/>
  <c r="H98" i="12"/>
  <c r="H97" i="12"/>
  <c r="H23" i="12"/>
  <c r="A23" i="9"/>
  <c r="A24" i="9"/>
  <c r="H23" i="9"/>
  <c r="H23" i="4" l="1"/>
  <c r="H95" i="12"/>
  <c r="H94" i="12"/>
  <c r="H92" i="12"/>
  <c r="H88" i="12"/>
  <c r="H96" i="12"/>
  <c r="H93" i="12"/>
  <c r="H91" i="12"/>
  <c r="H90" i="12"/>
  <c r="H89" i="12"/>
  <c r="H84" i="12"/>
  <c r="H83" i="12"/>
  <c r="H82" i="12"/>
  <c r="H81" i="12"/>
  <c r="H77" i="12"/>
  <c r="H76" i="12"/>
  <c r="H75" i="12"/>
  <c r="H74" i="12"/>
  <c r="H73" i="12"/>
  <c r="H72" i="12"/>
  <c r="H71" i="12"/>
  <c r="H70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A36" i="12"/>
  <c r="A52" i="12" s="1"/>
  <c r="H33" i="12"/>
  <c r="H32" i="12"/>
  <c r="H31" i="12"/>
  <c r="H30" i="12"/>
  <c r="H29" i="12"/>
  <c r="H28" i="12"/>
  <c r="H27" i="12"/>
  <c r="H26" i="12"/>
  <c r="H25" i="12"/>
  <c r="H24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A10" i="12"/>
  <c r="A19" i="12" s="1"/>
  <c r="A27" i="12" s="1"/>
  <c r="A28" i="12" s="1"/>
  <c r="A29" i="12" s="1"/>
  <c r="A30" i="12" s="1"/>
  <c r="A31" i="12" s="1"/>
  <c r="A32" i="12" s="1"/>
  <c r="A33" i="12" s="1"/>
  <c r="H9" i="12"/>
  <c r="H8" i="12"/>
  <c r="A8" i="12"/>
  <c r="A9" i="12" s="1"/>
  <c r="H7" i="12"/>
  <c r="H72" i="9"/>
  <c r="H72" i="4"/>
  <c r="F50" i="10"/>
  <c r="E50" i="10"/>
  <c r="D50" i="10"/>
  <c r="C50" i="10"/>
  <c r="F23" i="10"/>
  <c r="E23" i="10"/>
  <c r="D23" i="10"/>
  <c r="C23" i="10"/>
  <c r="F14" i="10"/>
  <c r="F52" i="10" s="1"/>
  <c r="E14" i="10"/>
  <c r="E52" i="10" s="1"/>
  <c r="D14" i="10"/>
  <c r="C14" i="10"/>
  <c r="C52" i="10" s="1"/>
  <c r="H84" i="9"/>
  <c r="H83" i="9"/>
  <c r="H82" i="9"/>
  <c r="H81" i="9"/>
  <c r="H77" i="9"/>
  <c r="H76" i="9"/>
  <c r="H75" i="9"/>
  <c r="H74" i="9"/>
  <c r="H73" i="9"/>
  <c r="H71" i="9"/>
  <c r="H70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A36" i="9"/>
  <c r="A37" i="9" s="1"/>
  <c r="H33" i="9"/>
  <c r="H32" i="9"/>
  <c r="H31" i="9"/>
  <c r="H30" i="9"/>
  <c r="H29" i="9"/>
  <c r="H28" i="9"/>
  <c r="H27" i="9"/>
  <c r="H26" i="9"/>
  <c r="H25" i="9"/>
  <c r="H24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A10" i="9"/>
  <c r="A19" i="9" s="1"/>
  <c r="A27" i="9" s="1"/>
  <c r="A28" i="9" s="1"/>
  <c r="A29" i="9" s="1"/>
  <c r="A30" i="9" s="1"/>
  <c r="A31" i="9" s="1"/>
  <c r="A32" i="9" s="1"/>
  <c r="A33" i="9" s="1"/>
  <c r="H9" i="9"/>
  <c r="H8" i="9"/>
  <c r="A8" i="9"/>
  <c r="A9" i="9" s="1"/>
  <c r="H7" i="9"/>
  <c r="H71" i="4"/>
  <c r="H81" i="4"/>
  <c r="H84" i="4"/>
  <c r="H66" i="4"/>
  <c r="H65" i="4"/>
  <c r="H64" i="4"/>
  <c r="H63" i="4"/>
  <c r="H62" i="4"/>
  <c r="H60" i="4"/>
  <c r="H59" i="4"/>
  <c r="H53" i="4"/>
  <c r="H41" i="4"/>
  <c r="A36" i="4"/>
  <c r="A37" i="4" s="1"/>
  <c r="A38" i="4" s="1"/>
  <c r="H49" i="4"/>
  <c r="H48" i="4"/>
  <c r="H47" i="4"/>
  <c r="H46" i="4"/>
  <c r="H45" i="4"/>
  <c r="H44" i="4"/>
  <c r="H43" i="4"/>
  <c r="H42" i="4"/>
  <c r="H40" i="4"/>
  <c r="H39" i="4"/>
  <c r="H38" i="4"/>
  <c r="H37" i="4"/>
  <c r="H27" i="4"/>
  <c r="H61" i="4"/>
  <c r="H12" i="4"/>
  <c r="H26" i="4"/>
  <c r="H19" i="4"/>
  <c r="H14" i="4"/>
  <c r="H13" i="4"/>
  <c r="A10" i="4"/>
  <c r="A11" i="4" s="1"/>
  <c r="A12" i="4" s="1"/>
  <c r="A13" i="4" s="1"/>
  <c r="A14" i="4" s="1"/>
  <c r="A15" i="4" s="1"/>
  <c r="A16" i="4" s="1"/>
  <c r="A17" i="4" s="1"/>
  <c r="A18" i="4" s="1"/>
  <c r="H10" i="4"/>
  <c r="A8" i="4"/>
  <c r="A9" i="4" s="1"/>
  <c r="H7" i="4"/>
  <c r="H34" i="9" l="1"/>
  <c r="H85" i="9"/>
  <c r="H67" i="12"/>
  <c r="A37" i="12"/>
  <c r="A38" i="12" s="1"/>
  <c r="A39" i="12" s="1"/>
  <c r="A42" i="12" s="1"/>
  <c r="H85" i="12"/>
  <c r="H50" i="12"/>
  <c r="A11" i="12"/>
  <c r="A20" i="12" s="1"/>
  <c r="A21" i="12" s="1"/>
  <c r="A22" i="12" s="1"/>
  <c r="A23" i="12" s="1"/>
  <c r="A24" i="12" s="1"/>
  <c r="A25" i="12" s="1"/>
  <c r="H34" i="12"/>
  <c r="H78" i="12"/>
  <c r="H50" i="9"/>
  <c r="A69" i="12"/>
  <c r="A53" i="12"/>
  <c r="H67" i="9"/>
  <c r="H78" i="9"/>
  <c r="D52" i="10"/>
  <c r="A38" i="9"/>
  <c r="A39" i="9" s="1"/>
  <c r="A43" i="9"/>
  <c r="A44" i="9" s="1"/>
  <c r="A45" i="9" s="1"/>
  <c r="A46" i="9" s="1"/>
  <c r="A47" i="9" s="1"/>
  <c r="A48" i="9" s="1"/>
  <c r="A49" i="9" s="1"/>
  <c r="A52" i="9"/>
  <c r="A11" i="9"/>
  <c r="H50" i="4"/>
  <c r="A52" i="4"/>
  <c r="A69" i="4" s="1"/>
  <c r="A80" i="4" s="1"/>
  <c r="A81" i="4" s="1"/>
  <c r="A82" i="4" s="1"/>
  <c r="A43" i="4"/>
  <c r="A44" i="4" s="1"/>
  <c r="A45" i="4" s="1"/>
  <c r="A46" i="4" s="1"/>
  <c r="A47" i="4" s="1"/>
  <c r="A48" i="4" s="1"/>
  <c r="A49" i="4" s="1"/>
  <c r="A19" i="4"/>
  <c r="A27" i="4" s="1"/>
  <c r="A28" i="4" s="1"/>
  <c r="A26" i="12" l="1"/>
  <c r="A12" i="12"/>
  <c r="A13" i="12" s="1"/>
  <c r="A14" i="12" s="1"/>
  <c r="A15" i="12" s="1"/>
  <c r="A16" i="12" s="1"/>
  <c r="A17" i="12" s="1"/>
  <c r="A18" i="12" s="1"/>
  <c r="A43" i="12"/>
  <c r="A44" i="12" s="1"/>
  <c r="A45" i="12" s="1"/>
  <c r="A46" i="12" s="1"/>
  <c r="A47" i="12" s="1"/>
  <c r="A48" i="12" s="1"/>
  <c r="A49" i="12" s="1"/>
  <c r="A40" i="12"/>
  <c r="A41" i="12" s="1"/>
  <c r="H88" i="9"/>
  <c r="A59" i="12"/>
  <c r="A60" i="12" s="1"/>
  <c r="A61" i="12" s="1"/>
  <c r="A62" i="12" s="1"/>
  <c r="A63" i="12" s="1"/>
  <c r="A64" i="12" s="1"/>
  <c r="A65" i="12" s="1"/>
  <c r="A66" i="12" s="1"/>
  <c r="A54" i="12"/>
  <c r="A55" i="12" s="1"/>
  <c r="A56" i="12" s="1"/>
  <c r="A57" i="12" s="1"/>
  <c r="A58" i="12" s="1"/>
  <c r="A80" i="12"/>
  <c r="A87" i="12" s="1"/>
  <c r="A70" i="12"/>
  <c r="A71" i="12" s="1"/>
  <c r="A72" i="12" s="1"/>
  <c r="A73" i="12" s="1"/>
  <c r="A74" i="12" s="1"/>
  <c r="A75" i="12" s="1"/>
  <c r="A76" i="12" s="1"/>
  <c r="A77" i="12" s="1"/>
  <c r="A42" i="9"/>
  <c r="A40" i="9"/>
  <c r="A41" i="9" s="1"/>
  <c r="A20" i="9"/>
  <c r="A21" i="9" s="1"/>
  <c r="A12" i="9"/>
  <c r="A13" i="9" s="1"/>
  <c r="A14" i="9" s="1"/>
  <c r="A15" i="9" s="1"/>
  <c r="A16" i="9" s="1"/>
  <c r="A17" i="9" s="1"/>
  <c r="A18" i="9" s="1"/>
  <c r="A69" i="9"/>
  <c r="A53" i="9"/>
  <c r="A53" i="4"/>
  <c r="A39" i="4"/>
  <c r="H102" i="12" l="1"/>
  <c r="H103" i="12" s="1"/>
  <c r="D2" i="7"/>
  <c r="D3" i="7" s="1"/>
  <c r="H89" i="9"/>
  <c r="H90" i="9" s="1"/>
  <c r="C2" i="7"/>
  <c r="A88" i="12"/>
  <c r="A92" i="12" s="1"/>
  <c r="A93" i="12" s="1"/>
  <c r="A94" i="12" s="1"/>
  <c r="A95" i="12" s="1"/>
  <c r="A96" i="12" s="1"/>
  <c r="A97" i="12" s="1"/>
  <c r="A89" i="12"/>
  <c r="A90" i="12" s="1"/>
  <c r="A91" i="12" s="1"/>
  <c r="A81" i="12"/>
  <c r="A82" i="12" s="1"/>
  <c r="A83" i="12" s="1"/>
  <c r="A84" i="12" s="1"/>
  <c r="A22" i="9"/>
  <c r="A54" i="9"/>
  <c r="A55" i="9" s="1"/>
  <c r="A56" i="9" s="1"/>
  <c r="A57" i="9" s="1"/>
  <c r="A58" i="9" s="1"/>
  <c r="A59" i="9"/>
  <c r="A60" i="9" s="1"/>
  <c r="A61" i="9" s="1"/>
  <c r="A62" i="9" s="1"/>
  <c r="A63" i="9" s="1"/>
  <c r="A64" i="9" s="1"/>
  <c r="A65" i="9" s="1"/>
  <c r="A66" i="9" s="1"/>
  <c r="A80" i="9"/>
  <c r="A70" i="9"/>
  <c r="A59" i="4"/>
  <c r="A60" i="4" s="1"/>
  <c r="A61" i="4" s="1"/>
  <c r="A62" i="4" s="1"/>
  <c r="A63" i="4" s="1"/>
  <c r="A64" i="4" s="1"/>
  <c r="A65" i="4" s="1"/>
  <c r="A66" i="4" s="1"/>
  <c r="A54" i="4"/>
  <c r="A55" i="4" s="1"/>
  <c r="A56" i="4" s="1"/>
  <c r="A57" i="4" s="1"/>
  <c r="A58" i="4" s="1"/>
  <c r="A40" i="4"/>
  <c r="A41" i="4" s="1"/>
  <c r="A42" i="4"/>
  <c r="H16" i="4"/>
  <c r="A25" i="9" l="1"/>
  <c r="A26" i="9" s="1"/>
  <c r="A81" i="9"/>
  <c r="A82" i="9" s="1"/>
  <c r="A83" i="9" s="1"/>
  <c r="A84" i="9" s="1"/>
  <c r="A71" i="9"/>
  <c r="A72" i="9" s="1"/>
  <c r="A73" i="9" s="1"/>
  <c r="A74" i="9" s="1"/>
  <c r="A75" i="9" s="1"/>
  <c r="A76" i="9" s="1"/>
  <c r="A77" i="9" s="1"/>
  <c r="A83" i="4" l="1"/>
  <c r="A84" i="4" s="1"/>
  <c r="A85" i="4" s="1"/>
  <c r="H8" i="4" l="1"/>
  <c r="H30" i="4"/>
  <c r="H29" i="4"/>
  <c r="H28" i="4"/>
  <c r="H22" i="4" l="1"/>
  <c r="H15" i="4"/>
  <c r="H17" i="4"/>
  <c r="H18" i="4"/>
  <c r="C3" i="7" l="1"/>
  <c r="H83" i="4" l="1"/>
  <c r="H75" i="4"/>
  <c r="H74" i="4" l="1"/>
  <c r="H73" i="4"/>
  <c r="H58" i="4"/>
  <c r="H31" i="4" l="1"/>
  <c r="H9" i="4" l="1"/>
  <c r="A70" i="4" l="1"/>
  <c r="A71" i="4" s="1"/>
  <c r="A72" i="4" s="1"/>
  <c r="A73" i="4" s="1"/>
  <c r="A74" i="4" s="1"/>
  <c r="A75" i="4" s="1"/>
  <c r="A76" i="4" s="1"/>
  <c r="A77" i="4" s="1"/>
  <c r="H56" i="4"/>
  <c r="H55" i="4" l="1"/>
  <c r="H76" i="4" l="1"/>
  <c r="H77" i="4"/>
  <c r="H85" i="4"/>
  <c r="H82" i="4"/>
  <c r="H57" i="4"/>
  <c r="H54" i="4"/>
  <c r="H86" i="4" l="1"/>
  <c r="H70" i="4"/>
  <c r="H78" i="4" s="1"/>
  <c r="H20" i="4"/>
  <c r="H21" i="4"/>
  <c r="H25" i="4"/>
  <c r="H32" i="4"/>
  <c r="H33" i="4"/>
  <c r="H11" i="4"/>
  <c r="A20" i="4"/>
  <c r="A21" i="4" l="1"/>
  <c r="A22" i="4" s="1"/>
  <c r="H67" i="4"/>
  <c r="A23" i="4" l="1"/>
  <c r="A24" i="4" s="1"/>
  <c r="A25" i="4" s="1"/>
  <c r="A26" i="4" s="1"/>
  <c r="H24" i="4"/>
  <c r="H34" i="4" s="1"/>
  <c r="H89" i="4" s="1"/>
  <c r="B2" i="7" s="1"/>
  <c r="H90" i="4" l="1"/>
  <c r="H91" i="4" s="1"/>
  <c r="B3" i="7" l="1"/>
  <c r="A29" i="4"/>
  <c r="A30" i="4" s="1"/>
  <c r="A31" i="4" s="1"/>
  <c r="A32" i="4" s="1"/>
  <c r="A33" i="4" s="1"/>
</calcChain>
</file>

<file path=xl/sharedStrings.xml><?xml version="1.0" encoding="utf-8"?>
<sst xmlns="http://schemas.openxmlformats.org/spreadsheetml/2006/main" count="406" uniqueCount="187">
  <si>
    <t>Décomposition du Prix Global et Forfaitaire</t>
  </si>
  <si>
    <t>MARCHÉ DE TRAVAUX</t>
  </si>
  <si>
    <t>Poste</t>
  </si>
  <si>
    <t>Désignation</t>
  </si>
  <si>
    <t>marque</t>
  </si>
  <si>
    <t>Qté</t>
  </si>
  <si>
    <t>PU fourniture</t>
  </si>
  <si>
    <t>PU Main d'œuvre</t>
  </si>
  <si>
    <t>Total (FHT)</t>
  </si>
  <si>
    <t>Infrastructure réseau</t>
  </si>
  <si>
    <t>jarretières optiques double 3 m</t>
  </si>
  <si>
    <t>jarretières optiques double renforcée 20 m</t>
  </si>
  <si>
    <t>câblage courants faibles cat 6a</t>
  </si>
  <si>
    <t>platine RJ45 catégorie 6a (Equipée)</t>
  </si>
  <si>
    <t>cordons  de brassage cat 6a 2 m</t>
  </si>
  <si>
    <t>connectique cat 6A</t>
  </si>
  <si>
    <t>numérotation des prises &amp; tests cat 6A</t>
  </si>
  <si>
    <t>protection mécanique à préciser</t>
  </si>
  <si>
    <t>Switch réseau manageable 8 ports 10/100/1000 POE</t>
  </si>
  <si>
    <t>Switch réseau manageable 24 ports 10/100/1000 POE</t>
  </si>
  <si>
    <t>Switch réseau manageable 12 ports 10/100/1000 POE +12 ports fibres optiques</t>
  </si>
  <si>
    <t>tranchée en tout venant</t>
  </si>
  <si>
    <t>tranchée en beton</t>
  </si>
  <si>
    <t>fourreaux</t>
  </si>
  <si>
    <t>location de nacelle</t>
  </si>
  <si>
    <t>plans de recollement</t>
  </si>
  <si>
    <t>dossier de tests</t>
  </si>
  <si>
    <t>Sous-total infrastructure réseau</t>
  </si>
  <si>
    <t>Caméra fixe intérieure et extérieure</t>
  </si>
  <si>
    <t>support de fixation</t>
  </si>
  <si>
    <t>Sous-total caméras</t>
  </si>
  <si>
    <t>clavier mutifonction</t>
  </si>
  <si>
    <t>Intégration et paramétrage</t>
  </si>
  <si>
    <t>Documentations</t>
  </si>
  <si>
    <t>Sous-total affichage</t>
  </si>
  <si>
    <t>Stockage</t>
  </si>
  <si>
    <t>formation à l'exploitation (2 sessions) avec support papier</t>
  </si>
  <si>
    <t>documentations (EXE, DOE)</t>
  </si>
  <si>
    <t>Sous-total stockage</t>
  </si>
  <si>
    <t>TVA (20%)</t>
  </si>
  <si>
    <t>tranche</t>
  </si>
  <si>
    <t>tranche ferme</t>
  </si>
  <si>
    <t xml:space="preserve">TO1 </t>
  </si>
  <si>
    <t>durée estimée des travaux</t>
  </si>
  <si>
    <t>PCI</t>
  </si>
  <si>
    <t>OM3</t>
  </si>
  <si>
    <t>modèle/
référence</t>
  </si>
  <si>
    <t>Centre de détention de Melun</t>
  </si>
  <si>
    <t xml:space="preserve">Déploiement de la vidéoprotection </t>
  </si>
  <si>
    <t>coffrets</t>
  </si>
  <si>
    <t>coffrets 9 U dans les LT:  tourelles/mirador</t>
  </si>
  <si>
    <t>cablages 24 fibres optiques monomodes OS2</t>
  </si>
  <si>
    <t>tiroir optique 19 pouces</t>
  </si>
  <si>
    <t>Connectique optique</t>
  </si>
  <si>
    <t>repérage</t>
  </si>
  <si>
    <t>tests réflectométriques à 1310 et 1550 nm</t>
  </si>
  <si>
    <t>Liaisons optiques</t>
  </si>
  <si>
    <t>câblages capillaires</t>
  </si>
  <si>
    <t>coffrets 19 pouces, profondeur 600 et heuteur 15 U  dans les LT:  couloir central ateliers, étages hébergement + activités</t>
  </si>
  <si>
    <t>Génie civil</t>
  </si>
  <si>
    <t>location d'engin</t>
  </si>
  <si>
    <t>Infrastructure de câblages</t>
  </si>
  <si>
    <t>équipements réseau</t>
  </si>
  <si>
    <t>Autre switch réseau manageable à préciser</t>
  </si>
  <si>
    <t xml:space="preserve">up-link Gigabit fibre monomode </t>
  </si>
  <si>
    <t>Prestations</t>
  </si>
  <si>
    <t>pose et raccordement</t>
  </si>
  <si>
    <t>paramétrage et configuration</t>
  </si>
  <si>
    <t>gestion de projet</t>
  </si>
  <si>
    <t>dossier d'éxecution</t>
  </si>
  <si>
    <t>DOE</t>
  </si>
  <si>
    <t>Sous-total infrastructure câblages</t>
  </si>
  <si>
    <t>Caméra bullet bi-spectrum thermique et optique, IR 75m, WDR 120dB</t>
  </si>
  <si>
    <t>Caméra dôme IP, 4 MP, Motorized Varifocal Lens 2,7-13,5mm, IR, WDR 120dB</t>
  </si>
  <si>
    <t>Caméra dôme IP, 8 MP, Motorized Varifocal Lens 2,7-13,5mm, IR, WDR 120dB</t>
  </si>
  <si>
    <t>support de fixation pour les tourelles</t>
  </si>
  <si>
    <t>caméras</t>
  </si>
  <si>
    <t>réglages et configuration</t>
  </si>
  <si>
    <t>Poste d'exploitation avec logiciel adapté: salle de crise/bureau directrice et bureau infra-sécu</t>
  </si>
  <si>
    <t>enregistreur 256 voies IP, full HD, 12 images par sec, Sortie DLC, VGA et HDMI avec une résolution de 1080p, capacité (30J)  avec détection de mouvement</t>
  </si>
  <si>
    <t>enregistreur 128 voies TRIBRIDE, full HD, 12 images par sec, Sortie DLC, VGA et HDMI avec une résolution de 1080p,  capacité 30j avec détection de mouvement</t>
  </si>
  <si>
    <t>disque dur 10 To</t>
  </si>
  <si>
    <t>IVMS et Stockage</t>
  </si>
  <si>
    <t>évolution de l'IVMS en version Hik-Central</t>
  </si>
  <si>
    <t>TOTAL TF déploiement vidéoprotection CD Melun phase1 (€HT)</t>
  </si>
  <si>
    <t>TOTAL TF  déploiement vidéoprotection CD Melun phase1 (€TTC)</t>
  </si>
  <si>
    <t>décodeur hard 1 voie HD</t>
  </si>
  <si>
    <t>décodeur hard 4 voies HD</t>
  </si>
  <si>
    <t>Affichage et exploitation</t>
  </si>
  <si>
    <t xml:space="preserve">Tranches et bâtiment </t>
  </si>
  <si>
    <t>étage</t>
  </si>
  <si>
    <t>coffret avec alimentation</t>
  </si>
  <si>
    <t>caméra dôme 4 Mp IK10</t>
  </si>
  <si>
    <t>caméra dôme 8 Mp IK10</t>
  </si>
  <si>
    <t>Caméra Dual technologies optique/thermique</t>
  </si>
  <si>
    <t xml:space="preserve">Tranche 1: </t>
  </si>
  <si>
    <t>évolution VMS &amp; remplacement des 2 postes clients</t>
  </si>
  <si>
    <t>RGI-RGS</t>
  </si>
  <si>
    <t>Cours de promenade</t>
  </si>
  <si>
    <t>Cour des boules</t>
  </si>
  <si>
    <t>plateau omnisport</t>
  </si>
  <si>
    <t>grand hébergement</t>
  </si>
  <si>
    <t>Salle polyvalente</t>
  </si>
  <si>
    <t>ateliers</t>
  </si>
  <si>
    <t>couloir central</t>
  </si>
  <si>
    <t>Chemin de ronde</t>
  </si>
  <si>
    <t>remplacement Cam T1 vers T2</t>
  </si>
  <si>
    <t>ajout enregsitreur</t>
  </si>
  <si>
    <t>NO</t>
  </si>
  <si>
    <t>N1</t>
  </si>
  <si>
    <t>N2</t>
  </si>
  <si>
    <t>N3</t>
  </si>
  <si>
    <t>Total tranche 1</t>
  </si>
  <si>
    <t>Tranche 2:</t>
  </si>
  <si>
    <t>T4-T5+T5-T6</t>
  </si>
  <si>
    <t>affichage T4, T5 et T6</t>
  </si>
  <si>
    <t>remplacement caméras HS</t>
  </si>
  <si>
    <t>T8-T9+T9-PEP</t>
  </si>
  <si>
    <t>Extérieurs</t>
  </si>
  <si>
    <t>ajout ext :PEP, T1, T4-T6</t>
  </si>
  <si>
    <t>Total tranche 2</t>
  </si>
  <si>
    <t xml:space="preserve">Tranche 3: </t>
  </si>
  <si>
    <t>salles d'activité</t>
  </si>
  <si>
    <t>unité sanitaire</t>
  </si>
  <si>
    <t>aile socio</t>
  </si>
  <si>
    <t>remplacement caméras HS ou obsolètes</t>
  </si>
  <si>
    <t>QS</t>
  </si>
  <si>
    <t>coursives</t>
  </si>
  <si>
    <t>salle d'activité/biblio/cuisine</t>
  </si>
  <si>
    <t>cour QS</t>
  </si>
  <si>
    <t>accès - zone neutre</t>
  </si>
  <si>
    <t>formation/scolaire</t>
  </si>
  <si>
    <t>accès ATF</t>
  </si>
  <si>
    <t>salle musculation</t>
  </si>
  <si>
    <t>scolaire</t>
  </si>
  <si>
    <t>Ateliers</t>
  </si>
  <si>
    <t>zone imprimerie</t>
  </si>
  <si>
    <t>zone brochure</t>
  </si>
  <si>
    <t>zone ABC</t>
  </si>
  <si>
    <t>zone expédition</t>
  </si>
  <si>
    <t>zone ALS</t>
  </si>
  <si>
    <t>zone cabine peinture</t>
  </si>
  <si>
    <t>zone sinistrée</t>
  </si>
  <si>
    <t>communs</t>
  </si>
  <si>
    <t>couloir accès</t>
  </si>
  <si>
    <t>accès parloir/GAC</t>
  </si>
  <si>
    <t>vestiaire</t>
  </si>
  <si>
    <t>cour cuisine</t>
  </si>
  <si>
    <t>PND derrière bâtiment</t>
  </si>
  <si>
    <t>Hypervision</t>
  </si>
  <si>
    <t>Total tranche 3</t>
  </si>
  <si>
    <t>TOTAL TRANCHES</t>
  </si>
  <si>
    <t>écran 24 pouces</t>
  </si>
  <si>
    <t>TOTAL TF déploiement vidéoprotection CD Melun phase 2 (€HT)</t>
  </si>
  <si>
    <t>TOTAL TF  déploiement vidéoprotection CD Melun phase 2 (€TTC)</t>
  </si>
  <si>
    <t>Phase 2: Tranche optionnelle n°1</t>
  </si>
  <si>
    <t>Phase 1: Tranche ferme</t>
  </si>
  <si>
    <t>Phase 3: Tranche optionnelle n°2</t>
  </si>
  <si>
    <t>serveur</t>
  </si>
  <si>
    <t>logiciel d'hypervision</t>
  </si>
  <si>
    <t>équipements et logiciels</t>
  </si>
  <si>
    <t>connectique</t>
  </si>
  <si>
    <t>Intégration et configuration</t>
  </si>
  <si>
    <t>création de plans et localisation des alarmes</t>
  </si>
  <si>
    <t>création des scénarii</t>
  </si>
  <si>
    <t>Sous-total hypervision</t>
  </si>
  <si>
    <t xml:space="preserve">TO2 </t>
  </si>
  <si>
    <t>total €HT</t>
  </si>
  <si>
    <t>Total €TTC</t>
  </si>
  <si>
    <t>Tenant</t>
  </si>
  <si>
    <t>Aboutissant</t>
  </si>
  <si>
    <t>type fibre</t>
  </si>
  <si>
    <t>nombre FO</t>
  </si>
  <si>
    <t>RGI</t>
  </si>
  <si>
    <t>Mir9</t>
  </si>
  <si>
    <t>RGS</t>
  </si>
  <si>
    <t>OS2</t>
  </si>
  <si>
    <t xml:space="preserve">RGI </t>
  </si>
  <si>
    <t>détention</t>
  </si>
  <si>
    <t>Mannessier</t>
  </si>
  <si>
    <t>Phoenix</t>
  </si>
  <si>
    <t>Détention</t>
  </si>
  <si>
    <t>QI/QD</t>
  </si>
  <si>
    <t>PND</t>
  </si>
  <si>
    <t>cablages 24 fibres optiques monomodes OS2 vers RGI et RGS</t>
  </si>
  <si>
    <t>passe-câbles 1U</t>
  </si>
  <si>
    <t>délai d'approvionnement &amp; préparation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</si>
</sst>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€&quot;;\-#,##0\ &quot;€&quot;"/>
    <numFmt numFmtId="164" formatCode="_-* #,##0.00\ _€_-;\-* #,##0.00\ _€_-;_-* &quot;-&quot;??\ _€_-;_-@_-"/>
    <numFmt numFmtId="165" formatCode="#,##0\ &quot;€&quot;"/>
  </numFmts>
  <fonts count="14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b/>
      <i/>
      <sz val="10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7030A0"/>
      <name val="Tahom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top"/>
    </xf>
    <xf numFmtId="14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12">
    <xf numFmtId="0" fontId="0" fillId="0" borderId="0" xfId="0" applyAlignment="1"/>
    <xf numFmtId="0" fontId="3" fillId="0" borderId="0" xfId="0" applyFont="1" applyAlignment="1"/>
    <xf numFmtId="0" fontId="3" fillId="0" borderId="0" xfId="0" applyFo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/>
    <xf numFmtId="0" fontId="3" fillId="0" borderId="3" xfId="0" applyFont="1" applyBorder="1" applyAlignment="1"/>
    <xf numFmtId="0" fontId="7" fillId="0" borderId="8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7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Alignment="1"/>
    <xf numFmtId="0" fontId="7" fillId="2" borderId="18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justify" vertical="top" wrapText="1"/>
    </xf>
    <xf numFmtId="0" fontId="7" fillId="2" borderId="19" xfId="0" applyFont="1" applyFill="1" applyBorder="1" applyAlignment="1">
      <alignment horizontal="center" vertical="top" wrapText="1"/>
    </xf>
    <xf numFmtId="0" fontId="4" fillId="0" borderId="7" xfId="0" applyFont="1" applyBorder="1" applyAlignment="1"/>
    <xf numFmtId="0" fontId="4" fillId="0" borderId="8" xfId="0" applyFont="1" applyBorder="1" applyAlignment="1"/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16" xfId="0" applyFont="1" applyBorder="1" applyAlignment="1"/>
    <xf numFmtId="0" fontId="9" fillId="0" borderId="2" xfId="0" applyFont="1" applyBorder="1" applyAlignment="1"/>
    <xf numFmtId="0" fontId="9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/>
    <xf numFmtId="0" fontId="8" fillId="0" borderId="2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4" fillId="0" borderId="21" xfId="0" applyFont="1" applyBorder="1" applyAlignment="1"/>
    <xf numFmtId="0" fontId="4" fillId="0" borderId="12" xfId="0" applyFont="1" applyBorder="1" applyAlignment="1"/>
    <xf numFmtId="0" fontId="4" fillId="0" borderId="12" xfId="0" applyFont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0" fontId="0" fillId="0" borderId="2" xfId="0" applyBorder="1" applyAlignment="1"/>
    <xf numFmtId="16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/>
    <xf numFmtId="0" fontId="10" fillId="0" borderId="0" xfId="0" applyFont="1" applyAlignment="1"/>
    <xf numFmtId="164" fontId="3" fillId="0" borderId="0" xfId="8" applyFont="1" applyAlignment="1">
      <alignment vertical="top"/>
    </xf>
    <xf numFmtId="164" fontId="3" fillId="0" borderId="1" xfId="8" applyFont="1" applyBorder="1" applyAlignment="1">
      <alignment vertical="center"/>
    </xf>
    <xf numFmtId="164" fontId="3" fillId="0" borderId="0" xfId="8" applyFont="1" applyBorder="1" applyAlignment="1">
      <alignment horizontal="right" vertical="top"/>
    </xf>
    <xf numFmtId="164" fontId="3" fillId="0" borderId="0" xfId="8" applyFont="1" applyBorder="1" applyAlignment="1"/>
    <xf numFmtId="164" fontId="7" fillId="0" borderId="14" xfId="8" applyFont="1" applyBorder="1" applyAlignment="1">
      <alignment horizontal="center" vertical="center" wrapText="1"/>
    </xf>
    <xf numFmtId="164" fontId="7" fillId="0" borderId="15" xfId="8" applyFont="1" applyBorder="1" applyAlignment="1">
      <alignment horizontal="right" vertical="top" wrapText="1"/>
    </xf>
    <xf numFmtId="164" fontId="8" fillId="0" borderId="9" xfId="8" applyFont="1" applyBorder="1" applyAlignment="1">
      <alignment horizontal="right" vertical="top" wrapText="1"/>
    </xf>
    <xf numFmtId="164" fontId="7" fillId="2" borderId="20" xfId="8" applyFont="1" applyFill="1" applyBorder="1" applyAlignment="1">
      <alignment horizontal="right" vertical="top" wrapText="1"/>
    </xf>
    <xf numFmtId="164" fontId="8" fillId="0" borderId="6" xfId="8" applyFont="1" applyBorder="1" applyAlignment="1">
      <alignment horizontal="right" vertical="top" wrapText="1"/>
    </xf>
    <xf numFmtId="164" fontId="3" fillId="0" borderId="0" xfId="8" applyFont="1" applyAlignment="1"/>
    <xf numFmtId="164" fontId="4" fillId="0" borderId="15" xfId="8" applyFont="1" applyBorder="1" applyAlignment="1"/>
    <xf numFmtId="164" fontId="9" fillId="0" borderId="9" xfId="8" applyFont="1" applyBorder="1" applyAlignment="1"/>
    <xf numFmtId="164" fontId="4" fillId="0" borderId="13" xfId="8" applyFont="1" applyBorder="1" applyAlignment="1"/>
    <xf numFmtId="164" fontId="3" fillId="0" borderId="0" xfId="8" applyFont="1" applyBorder="1" applyAlignment="1">
      <alignment horizontal="right" vertical="center"/>
    </xf>
    <xf numFmtId="164" fontId="7" fillId="0" borderId="8" xfId="8" applyFont="1" applyBorder="1" applyAlignment="1">
      <alignment horizontal="right" vertical="top" wrapText="1"/>
    </xf>
    <xf numFmtId="164" fontId="8" fillId="0" borderId="2" xfId="8" applyFont="1" applyBorder="1" applyAlignment="1">
      <alignment horizontal="right" vertical="top" wrapText="1"/>
    </xf>
    <xf numFmtId="164" fontId="8" fillId="0" borderId="2" xfId="8" quotePrefix="1" applyFont="1" applyBorder="1" applyAlignment="1">
      <alignment horizontal="right" vertical="top" wrapText="1"/>
    </xf>
    <xf numFmtId="164" fontId="8" fillId="0" borderId="2" xfId="8" applyFont="1" applyBorder="1" applyAlignment="1">
      <alignment vertical="top" wrapText="1"/>
    </xf>
    <xf numFmtId="164" fontId="8" fillId="0" borderId="2" xfId="8" applyFont="1" applyBorder="1" applyAlignment="1">
      <alignment horizontal="center" vertical="top" wrapText="1"/>
    </xf>
    <xf numFmtId="164" fontId="8" fillId="0" borderId="2" xfId="8" applyFont="1" applyFill="1" applyBorder="1" applyAlignment="1">
      <alignment horizontal="right" vertical="top" wrapText="1"/>
    </xf>
    <xf numFmtId="164" fontId="8" fillId="0" borderId="17" xfId="8" applyFont="1" applyBorder="1" applyAlignment="1">
      <alignment horizontal="right" vertical="top" wrapText="1"/>
    </xf>
    <xf numFmtId="164" fontId="7" fillId="2" borderId="19" xfId="8" applyFont="1" applyFill="1" applyBorder="1" applyAlignment="1">
      <alignment horizontal="right" vertical="top" wrapText="1"/>
    </xf>
    <xf numFmtId="164" fontId="8" fillId="0" borderId="4" xfId="8" applyFont="1" applyBorder="1" applyAlignment="1">
      <alignment horizontal="right" vertical="top" wrapText="1"/>
    </xf>
    <xf numFmtId="164" fontId="4" fillId="0" borderId="8" xfId="8" applyFont="1" applyBorder="1" applyAlignment="1"/>
    <xf numFmtId="164" fontId="9" fillId="0" borderId="2" xfId="8" applyFont="1" applyBorder="1" applyAlignment="1"/>
    <xf numFmtId="164" fontId="4" fillId="0" borderId="12" xfId="8" applyFont="1" applyBorder="1" applyAlignment="1"/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1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3" fillId="3" borderId="17" xfId="0" applyFont="1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17" xfId="0" applyBorder="1" applyAlignment="1">
      <alignment horizontal="left" vertical="center" wrapText="1"/>
    </xf>
    <xf numFmtId="0" fontId="13" fillId="3" borderId="2" xfId="0" applyFont="1" applyFill="1" applyBorder="1" applyAlignment="1">
      <alignment wrapText="1"/>
    </xf>
    <xf numFmtId="0" fontId="13" fillId="3" borderId="2" xfId="0" applyFont="1" applyFill="1" applyBorder="1" applyAlignment="1"/>
    <xf numFmtId="0" fontId="13" fillId="3" borderId="2" xfId="0" applyFont="1" applyFill="1" applyBorder="1" applyAlignment="1">
      <alignment horizontal="center"/>
    </xf>
    <xf numFmtId="0" fontId="13" fillId="3" borderId="0" xfId="0" applyFont="1" applyFill="1" applyAlignment="1"/>
    <xf numFmtId="0" fontId="13" fillId="3" borderId="5" xfId="0" applyFont="1" applyFill="1" applyBorder="1" applyAlignment="1"/>
    <xf numFmtId="0" fontId="13" fillId="3" borderId="4" xfId="0" applyFont="1" applyFill="1" applyBorder="1" applyAlignment="1"/>
    <xf numFmtId="0" fontId="13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9">
    <cellStyle name="Date" xfId="1" xr:uid="{00000000-0005-0000-0000-000000000000}"/>
    <cellStyle name="Fixe" xfId="2" xr:uid="{00000000-0005-0000-0000-000001000000}"/>
    <cellStyle name="Milliers" xfId="8" builtinId="3"/>
    <cellStyle name="Monétaire0" xfId="3" xr:uid="{00000000-0005-0000-0000-000004000000}"/>
    <cellStyle name="Normal" xfId="0" builtinId="0"/>
    <cellStyle name="Titre 1" xfId="4" xr:uid="{00000000-0005-0000-0000-000006000000}"/>
    <cellStyle name="Titre 2" xfId="5" xr:uid="{00000000-0005-0000-0000-000007000000}"/>
    <cellStyle name="Total" xfId="6" builtinId="25" customBuiltin="1"/>
    <cellStyle name="Virgule0" xfId="7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7057</xdr:colOff>
      <xdr:row>0</xdr:row>
      <xdr:rowOff>0</xdr:rowOff>
    </xdr:from>
    <xdr:to>
      <xdr:col>1</xdr:col>
      <xdr:colOff>719667</xdr:colOff>
      <xdr:row>0</xdr:row>
      <xdr:rowOff>846457</xdr:rowOff>
    </xdr:to>
    <xdr:pic>
      <xdr:nvPicPr>
        <xdr:cNvPr id="2" name="Image 1" descr="DISP_MJ_RVB_96dpi_V2">
          <a:extLst>
            <a:ext uri="{FF2B5EF4-FFF2-40B4-BE49-F238E27FC236}">
              <a16:creationId xmlns:a16="http://schemas.microsoft.com/office/drawing/2014/main" id="{5E9BFCC9-944B-164B-12ED-989130C16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7" y="0"/>
          <a:ext cx="1636888" cy="84645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7058</xdr:colOff>
      <xdr:row>0</xdr:row>
      <xdr:rowOff>0</xdr:rowOff>
    </xdr:from>
    <xdr:to>
      <xdr:col>1</xdr:col>
      <xdr:colOff>359834</xdr:colOff>
      <xdr:row>0</xdr:row>
      <xdr:rowOff>783167</xdr:rowOff>
    </xdr:to>
    <xdr:pic>
      <xdr:nvPicPr>
        <xdr:cNvPr id="3" name="Image 2" descr="DISP_MJ_RVB_96dpi_V2">
          <a:extLst>
            <a:ext uri="{FF2B5EF4-FFF2-40B4-BE49-F238E27FC236}">
              <a16:creationId xmlns:a16="http://schemas.microsoft.com/office/drawing/2014/main" id="{D2614EEC-87C0-4381-8A84-254EC32D1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" y="0"/>
          <a:ext cx="1277054" cy="78316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7058</xdr:colOff>
      <xdr:row>0</xdr:row>
      <xdr:rowOff>1</xdr:rowOff>
    </xdr:from>
    <xdr:to>
      <xdr:col>1</xdr:col>
      <xdr:colOff>239184</xdr:colOff>
      <xdr:row>0</xdr:row>
      <xdr:rowOff>711201</xdr:rowOff>
    </xdr:to>
    <xdr:pic>
      <xdr:nvPicPr>
        <xdr:cNvPr id="2" name="Image 1" descr="DISP_MJ_RVB_96dpi_V2">
          <a:extLst>
            <a:ext uri="{FF2B5EF4-FFF2-40B4-BE49-F238E27FC236}">
              <a16:creationId xmlns:a16="http://schemas.microsoft.com/office/drawing/2014/main" id="{10D73FF4-0739-43B8-9B56-AB2FF1189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" y="1"/>
          <a:ext cx="1152876" cy="71120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4"/>
  <sheetViews>
    <sheetView zoomScale="90" zoomScaleNormal="90" workbookViewId="0">
      <pane ySplit="1990" topLeftCell="A82" activePane="bottomLeft"/>
      <selection activeCell="B11" sqref="B11"/>
      <selection pane="bottomLeft" activeCell="A23" sqref="A23:XFD23"/>
    </sheetView>
  </sheetViews>
  <sheetFormatPr baseColWidth="10" defaultColWidth="9.1796875" defaultRowHeight="12.5" x14ac:dyDescent="0.25"/>
  <cols>
    <col min="1" max="1" width="13.1796875" style="12" customWidth="1"/>
    <col min="2" max="2" width="57.453125" style="1" customWidth="1"/>
    <col min="3" max="3" width="16.1796875" style="1" customWidth="1"/>
    <col min="4" max="4" width="12.54296875" style="12" customWidth="1"/>
    <col min="5" max="5" width="13.81640625" style="12" customWidth="1"/>
    <col min="6" max="7" width="15.54296875" style="61" customWidth="1"/>
    <col min="8" max="8" width="21.453125" style="61" customWidth="1"/>
    <col min="9" max="16384" width="9.1796875" style="1"/>
  </cols>
  <sheetData>
    <row r="1" spans="1:8" s="2" customFormat="1" ht="74.150000000000006" customHeight="1" x14ac:dyDescent="0.25">
      <c r="A1" s="12"/>
      <c r="C1" s="10" t="s">
        <v>0</v>
      </c>
      <c r="D1" s="10"/>
      <c r="E1" s="17"/>
      <c r="F1" s="52"/>
      <c r="G1" s="52"/>
      <c r="H1" s="52"/>
    </row>
    <row r="2" spans="1:8" s="2" customFormat="1" ht="14.25" customHeight="1" x14ac:dyDescent="0.25">
      <c r="A2" s="40" t="s">
        <v>47</v>
      </c>
      <c r="C2" s="3" t="s">
        <v>48</v>
      </c>
      <c r="D2" s="3"/>
      <c r="E2" s="18"/>
      <c r="F2" s="53"/>
      <c r="G2" s="53"/>
      <c r="H2" s="53"/>
    </row>
    <row r="3" spans="1:8" s="2" customFormat="1" ht="27.65" customHeight="1" x14ac:dyDescent="0.25">
      <c r="A3" s="80"/>
      <c r="B3" s="81"/>
      <c r="C3" s="99" t="s">
        <v>156</v>
      </c>
      <c r="D3" s="11"/>
      <c r="E3" s="17"/>
      <c r="F3" s="65"/>
      <c r="G3" s="65"/>
      <c r="H3" s="54" t="s">
        <v>1</v>
      </c>
    </row>
    <row r="4" spans="1:8" ht="13" thickBot="1" x14ac:dyDescent="0.3">
      <c r="B4" s="5"/>
      <c r="F4" s="55"/>
      <c r="G4" s="55"/>
      <c r="H4" s="55"/>
    </row>
    <row r="5" spans="1:8" s="37" customFormat="1" ht="25.5" thickBot="1" x14ac:dyDescent="0.3">
      <c r="A5" s="34" t="s">
        <v>2</v>
      </c>
      <c r="B5" s="35" t="s">
        <v>3</v>
      </c>
      <c r="C5" s="36" t="s">
        <v>4</v>
      </c>
      <c r="D5" s="82" t="s">
        <v>46</v>
      </c>
      <c r="E5" s="35" t="s">
        <v>5</v>
      </c>
      <c r="F5" s="56" t="s">
        <v>6</v>
      </c>
      <c r="G5" s="56" t="s">
        <v>7</v>
      </c>
      <c r="H5" s="56" t="s">
        <v>8</v>
      </c>
    </row>
    <row r="6" spans="1:8" s="4" customFormat="1" x14ac:dyDescent="0.25">
      <c r="A6" s="19">
        <v>1</v>
      </c>
      <c r="B6" s="6" t="s">
        <v>61</v>
      </c>
      <c r="C6" s="6"/>
      <c r="D6" s="13"/>
      <c r="E6" s="13"/>
      <c r="F6" s="66"/>
      <c r="G6" s="66"/>
      <c r="H6" s="57"/>
    </row>
    <row r="7" spans="1:8" x14ac:dyDescent="0.25">
      <c r="A7" s="83">
        <v>1.1000000000000001</v>
      </c>
      <c r="B7" s="84" t="s">
        <v>49</v>
      </c>
      <c r="C7" s="7"/>
      <c r="D7" s="14"/>
      <c r="E7" s="14"/>
      <c r="F7" s="67"/>
      <c r="G7" s="67"/>
      <c r="H7" s="58">
        <f t="shared" ref="H7" si="0">E7*(F7+G7)</f>
        <v>0</v>
      </c>
    </row>
    <row r="8" spans="1:8" ht="25" x14ac:dyDescent="0.25">
      <c r="A8" s="20">
        <f>A7+0.01</f>
        <v>1.1100000000000001</v>
      </c>
      <c r="B8" s="7" t="s">
        <v>58</v>
      </c>
      <c r="C8" s="7"/>
      <c r="D8" s="14"/>
      <c r="E8" s="14"/>
      <c r="F8" s="67"/>
      <c r="G8" s="67"/>
      <c r="H8" s="58">
        <f t="shared" ref="H8:H18" si="1">E8*(F8+G8)</f>
        <v>0</v>
      </c>
    </row>
    <row r="9" spans="1:8" x14ac:dyDescent="0.25">
      <c r="A9" s="20">
        <f>A8+0.01</f>
        <v>1.1200000000000001</v>
      </c>
      <c r="B9" s="7" t="s">
        <v>50</v>
      </c>
      <c r="C9" s="7"/>
      <c r="D9" s="14"/>
      <c r="E9" s="14"/>
      <c r="F9" s="67"/>
      <c r="G9" s="68"/>
      <c r="H9" s="58">
        <f t="shared" si="1"/>
        <v>0</v>
      </c>
    </row>
    <row r="10" spans="1:8" x14ac:dyDescent="0.25">
      <c r="A10" s="83">
        <f>+A7+0.1</f>
        <v>1.2000000000000002</v>
      </c>
      <c r="B10" s="84" t="s">
        <v>56</v>
      </c>
      <c r="C10" s="7"/>
      <c r="D10" s="14"/>
      <c r="E10" s="14"/>
      <c r="F10" s="67"/>
      <c r="G10" s="67"/>
      <c r="H10" s="58">
        <f t="shared" si="1"/>
        <v>0</v>
      </c>
    </row>
    <row r="11" spans="1:8" x14ac:dyDescent="0.25">
      <c r="A11" s="20">
        <f>A10+0.01</f>
        <v>1.2100000000000002</v>
      </c>
      <c r="B11" s="1" t="s">
        <v>184</v>
      </c>
      <c r="C11" s="7"/>
      <c r="D11" s="14"/>
      <c r="E11" s="14"/>
      <c r="F11" s="69"/>
      <c r="G11" s="67"/>
      <c r="H11" s="58">
        <f t="shared" si="1"/>
        <v>0</v>
      </c>
    </row>
    <row r="12" spans="1:8" x14ac:dyDescent="0.25">
      <c r="A12" s="20">
        <f>A11+0.01</f>
        <v>1.2200000000000002</v>
      </c>
      <c r="B12" s="7" t="s">
        <v>17</v>
      </c>
      <c r="C12" s="7"/>
      <c r="D12" s="14"/>
      <c r="E12" s="14"/>
      <c r="F12" s="67"/>
      <c r="G12" s="67"/>
      <c r="H12" s="58">
        <f t="shared" si="1"/>
        <v>0</v>
      </c>
    </row>
    <row r="13" spans="1:8" x14ac:dyDescent="0.25">
      <c r="A13" s="20">
        <f>A12+0.01</f>
        <v>1.2300000000000002</v>
      </c>
      <c r="B13" s="7" t="s">
        <v>52</v>
      </c>
      <c r="C13" s="7"/>
      <c r="D13" s="14"/>
      <c r="E13" s="14"/>
      <c r="F13" s="67"/>
      <c r="G13" s="67"/>
      <c r="H13" s="58">
        <f t="shared" ref="H13" si="2">E13*(F13+G13)</f>
        <v>0</v>
      </c>
    </row>
    <row r="14" spans="1:8" x14ac:dyDescent="0.25">
      <c r="A14" s="20">
        <f>A13+0.01</f>
        <v>1.2400000000000002</v>
      </c>
      <c r="B14" s="7" t="s">
        <v>53</v>
      </c>
      <c r="C14" s="7"/>
      <c r="D14" s="14"/>
      <c r="E14" s="14"/>
      <c r="F14" s="67"/>
      <c r="G14" s="67"/>
      <c r="H14" s="58">
        <f t="shared" ref="H14" si="3">E14*(F14+G14)</f>
        <v>0</v>
      </c>
    </row>
    <row r="15" spans="1:8" x14ac:dyDescent="0.25">
      <c r="A15" s="20">
        <f t="shared" ref="A15:A18" si="4">A14+0.01</f>
        <v>1.2500000000000002</v>
      </c>
      <c r="B15" s="7" t="s">
        <v>10</v>
      </c>
      <c r="C15" s="7"/>
      <c r="D15" s="14"/>
      <c r="E15" s="14"/>
      <c r="F15" s="67"/>
      <c r="G15" s="70"/>
      <c r="H15" s="58">
        <f t="shared" si="1"/>
        <v>0</v>
      </c>
    </row>
    <row r="16" spans="1:8" x14ac:dyDescent="0.25">
      <c r="A16" s="20">
        <f t="shared" si="4"/>
        <v>1.2600000000000002</v>
      </c>
      <c r="B16" s="7" t="s">
        <v>11</v>
      </c>
      <c r="C16" s="7"/>
      <c r="D16" s="14"/>
      <c r="E16" s="14"/>
      <c r="F16" s="67"/>
      <c r="G16" s="70"/>
      <c r="H16" s="58">
        <f t="shared" ref="H16" si="5">E16*(F16+G16)</f>
        <v>0</v>
      </c>
    </row>
    <row r="17" spans="1:8" x14ac:dyDescent="0.25">
      <c r="A17" s="20">
        <f t="shared" si="4"/>
        <v>1.2700000000000002</v>
      </c>
      <c r="B17" s="7" t="s">
        <v>54</v>
      </c>
      <c r="C17" s="7"/>
      <c r="D17" s="14"/>
      <c r="E17" s="14"/>
      <c r="F17" s="67"/>
      <c r="G17" s="67"/>
      <c r="H17" s="58">
        <f t="shared" si="1"/>
        <v>0</v>
      </c>
    </row>
    <row r="18" spans="1:8" x14ac:dyDescent="0.25">
      <c r="A18" s="20">
        <f t="shared" si="4"/>
        <v>1.2800000000000002</v>
      </c>
      <c r="B18" s="1" t="s">
        <v>55</v>
      </c>
      <c r="C18" s="7"/>
      <c r="D18" s="14"/>
      <c r="E18" s="14"/>
      <c r="F18" s="70"/>
      <c r="G18" s="67"/>
      <c r="H18" s="58">
        <f t="shared" si="1"/>
        <v>0</v>
      </c>
    </row>
    <row r="19" spans="1:8" x14ac:dyDescent="0.25">
      <c r="A19" s="83">
        <f>+A10+0.1</f>
        <v>1.3000000000000003</v>
      </c>
      <c r="B19" s="84" t="s">
        <v>57</v>
      </c>
      <c r="C19" s="7"/>
      <c r="D19" s="14"/>
      <c r="E19" s="14"/>
      <c r="F19" s="67"/>
      <c r="G19" s="67"/>
      <c r="H19" s="58">
        <f t="shared" ref="H19" si="6">E19*(F19+G19)</f>
        <v>0</v>
      </c>
    </row>
    <row r="20" spans="1:8" x14ac:dyDescent="0.25">
      <c r="A20" s="20">
        <f>A11+0.1</f>
        <v>1.3100000000000003</v>
      </c>
      <c r="B20" s="7" t="s">
        <v>12</v>
      </c>
      <c r="C20" s="7"/>
      <c r="D20" s="14"/>
      <c r="E20" s="14"/>
      <c r="F20" s="67"/>
      <c r="G20" s="67"/>
      <c r="H20" s="58">
        <f t="shared" ref="H20:H25" si="7">E20*(F20+G20)</f>
        <v>0</v>
      </c>
    </row>
    <row r="21" spans="1:8" x14ac:dyDescent="0.25">
      <c r="A21" s="20">
        <f>A20+0.01</f>
        <v>1.3200000000000003</v>
      </c>
      <c r="B21" s="7" t="s">
        <v>17</v>
      </c>
      <c r="C21" s="7"/>
      <c r="D21" s="14"/>
      <c r="E21" s="14"/>
      <c r="F21" s="67"/>
      <c r="G21" s="67"/>
      <c r="H21" s="58">
        <f>E21*(F21+G21)</f>
        <v>0</v>
      </c>
    </row>
    <row r="22" spans="1:8" x14ac:dyDescent="0.25">
      <c r="A22" s="20">
        <f>A21+0.01</f>
        <v>1.3300000000000003</v>
      </c>
      <c r="B22" s="7" t="s">
        <v>13</v>
      </c>
      <c r="C22" s="7"/>
      <c r="D22" s="14"/>
      <c r="E22" s="14"/>
      <c r="F22" s="67"/>
      <c r="G22" s="67"/>
      <c r="H22" s="58">
        <f t="shared" si="7"/>
        <v>0</v>
      </c>
    </row>
    <row r="23" spans="1:8" x14ac:dyDescent="0.25">
      <c r="A23" s="20">
        <f>A22+0.01</f>
        <v>1.3400000000000003</v>
      </c>
      <c r="B23" s="7" t="s">
        <v>185</v>
      </c>
      <c r="C23" s="7"/>
      <c r="D23" s="14"/>
      <c r="E23" s="14"/>
      <c r="F23" s="67"/>
      <c r="G23" s="67"/>
      <c r="H23" s="58">
        <f t="shared" ref="H23" si="8">E23*(F23+G23)</f>
        <v>0</v>
      </c>
    </row>
    <row r="24" spans="1:8" x14ac:dyDescent="0.25">
      <c r="A24" s="20">
        <f t="shared" ref="A24:A25" si="9">A23+0.01</f>
        <v>1.3500000000000003</v>
      </c>
      <c r="B24" s="7" t="s">
        <v>15</v>
      </c>
      <c r="C24" s="7"/>
      <c r="D24" s="14"/>
      <c r="E24" s="14"/>
      <c r="F24" s="67"/>
      <c r="G24" s="67"/>
      <c r="H24" s="58">
        <f t="shared" si="7"/>
        <v>0</v>
      </c>
    </row>
    <row r="25" spans="1:8" x14ac:dyDescent="0.25">
      <c r="A25" s="20">
        <f t="shared" si="9"/>
        <v>1.3600000000000003</v>
      </c>
      <c r="B25" s="1" t="s">
        <v>16</v>
      </c>
      <c r="C25" s="7"/>
      <c r="D25" s="14"/>
      <c r="E25" s="14"/>
      <c r="F25" s="67"/>
      <c r="G25" s="67"/>
      <c r="H25" s="58">
        <f t="shared" si="7"/>
        <v>0</v>
      </c>
    </row>
    <row r="26" spans="1:8" x14ac:dyDescent="0.25">
      <c r="A26" s="20">
        <f t="shared" ref="A26" si="10">A25+0.01</f>
        <v>1.3700000000000003</v>
      </c>
      <c r="B26" s="7" t="s">
        <v>14</v>
      </c>
      <c r="C26" s="7"/>
      <c r="D26" s="14"/>
      <c r="E26" s="14"/>
      <c r="F26" s="67"/>
      <c r="G26" s="67"/>
      <c r="H26" s="58">
        <f t="shared" ref="H26" si="11">E26*(F26+G26)</f>
        <v>0</v>
      </c>
    </row>
    <row r="27" spans="1:8" x14ac:dyDescent="0.25">
      <c r="A27" s="83">
        <f>+A19+0.1</f>
        <v>1.4000000000000004</v>
      </c>
      <c r="B27" s="84" t="s">
        <v>59</v>
      </c>
      <c r="C27" s="7"/>
      <c r="D27" s="14"/>
      <c r="E27" s="14"/>
      <c r="F27" s="67"/>
      <c r="G27" s="67"/>
      <c r="H27" s="58">
        <f t="shared" ref="H27:H33" si="12">E27*(F27+G27)</f>
        <v>0</v>
      </c>
    </row>
    <row r="28" spans="1:8" x14ac:dyDescent="0.25">
      <c r="A28" s="20">
        <f>A27+0.01</f>
        <v>1.4100000000000004</v>
      </c>
      <c r="B28" s="7" t="s">
        <v>21</v>
      </c>
      <c r="C28" s="7"/>
      <c r="D28" s="14"/>
      <c r="E28" s="14"/>
      <c r="F28" s="71"/>
      <c r="G28" s="67"/>
      <c r="H28" s="58">
        <f t="shared" si="12"/>
        <v>0</v>
      </c>
    </row>
    <row r="29" spans="1:8" x14ac:dyDescent="0.25">
      <c r="A29" s="20">
        <f t="shared" ref="A29:A32" si="13">A28+0.01</f>
        <v>1.4200000000000004</v>
      </c>
      <c r="B29" s="7" t="s">
        <v>22</v>
      </c>
      <c r="C29" s="7"/>
      <c r="D29" s="14"/>
      <c r="E29" s="14"/>
      <c r="F29" s="71"/>
      <c r="G29" s="67"/>
      <c r="H29" s="58">
        <f t="shared" si="12"/>
        <v>0</v>
      </c>
    </row>
    <row r="30" spans="1:8" x14ac:dyDescent="0.25">
      <c r="A30" s="20">
        <f t="shared" si="13"/>
        <v>1.4300000000000004</v>
      </c>
      <c r="B30" s="7" t="s">
        <v>23</v>
      </c>
      <c r="C30" s="7"/>
      <c r="D30" s="14"/>
      <c r="E30" s="14"/>
      <c r="F30" s="71"/>
      <c r="G30" s="67"/>
      <c r="H30" s="58">
        <f t="shared" si="12"/>
        <v>0</v>
      </c>
    </row>
    <row r="31" spans="1:8" x14ac:dyDescent="0.25">
      <c r="A31" s="20">
        <f t="shared" si="13"/>
        <v>1.4400000000000004</v>
      </c>
      <c r="B31" s="7" t="s">
        <v>60</v>
      </c>
      <c r="C31" s="7"/>
      <c r="D31" s="14"/>
      <c r="E31" s="14"/>
      <c r="F31" s="67"/>
      <c r="G31" s="67"/>
      <c r="H31" s="58">
        <f t="shared" si="12"/>
        <v>0</v>
      </c>
    </row>
    <row r="32" spans="1:8" x14ac:dyDescent="0.25">
      <c r="A32" s="20">
        <f t="shared" si="13"/>
        <v>1.4500000000000004</v>
      </c>
      <c r="B32" s="8" t="s">
        <v>25</v>
      </c>
      <c r="C32" s="8"/>
      <c r="D32" s="15"/>
      <c r="E32" s="15"/>
      <c r="F32" s="72"/>
      <c r="G32" s="72"/>
      <c r="H32" s="58">
        <f t="shared" si="12"/>
        <v>0</v>
      </c>
    </row>
    <row r="33" spans="1:8" x14ac:dyDescent="0.25">
      <c r="A33" s="20">
        <f>+A32+0.1</f>
        <v>1.5500000000000005</v>
      </c>
      <c r="B33" s="7" t="s">
        <v>26</v>
      </c>
      <c r="C33" s="7"/>
      <c r="D33" s="14"/>
      <c r="E33" s="14"/>
      <c r="F33" s="67"/>
      <c r="G33" s="67"/>
      <c r="H33" s="58">
        <f t="shared" si="12"/>
        <v>0</v>
      </c>
    </row>
    <row r="34" spans="1:8" s="4" customFormat="1" ht="15.65" customHeight="1" thickBot="1" x14ac:dyDescent="0.3">
      <c r="A34" s="23"/>
      <c r="B34" s="24" t="s">
        <v>71</v>
      </c>
      <c r="C34" s="24"/>
      <c r="D34" s="25"/>
      <c r="E34" s="25"/>
      <c r="F34" s="73"/>
      <c r="G34" s="73"/>
      <c r="H34" s="59">
        <f>SUM(H8:H33)</f>
        <v>0</v>
      </c>
    </row>
    <row r="35" spans="1:8" ht="13" thickBot="1" x14ac:dyDescent="0.3">
      <c r="A35" s="21"/>
      <c r="B35" s="9"/>
      <c r="C35" s="9"/>
      <c r="D35" s="16"/>
      <c r="E35" s="16"/>
      <c r="F35" s="74"/>
      <c r="G35" s="74"/>
      <c r="H35" s="60"/>
    </row>
    <row r="36" spans="1:8" s="4" customFormat="1" x14ac:dyDescent="0.25">
      <c r="A36" s="19">
        <f>+A6+1</f>
        <v>2</v>
      </c>
      <c r="B36" s="6" t="s">
        <v>9</v>
      </c>
      <c r="C36" s="6"/>
      <c r="D36" s="13"/>
      <c r="E36" s="13"/>
      <c r="F36" s="66"/>
      <c r="G36" s="66"/>
      <c r="H36" s="57"/>
    </row>
    <row r="37" spans="1:8" x14ac:dyDescent="0.25">
      <c r="A37" s="83">
        <f>+A36+0.1</f>
        <v>2.1</v>
      </c>
      <c r="B37" s="84" t="s">
        <v>62</v>
      </c>
      <c r="C37" s="7"/>
      <c r="D37" s="14"/>
      <c r="E37" s="14"/>
      <c r="F37" s="67"/>
      <c r="G37" s="67"/>
      <c r="H37" s="58">
        <f t="shared" ref="H37" si="14">E37*(F37+G37)</f>
        <v>0</v>
      </c>
    </row>
    <row r="38" spans="1:8" ht="15.65" customHeight="1" x14ac:dyDescent="0.25">
      <c r="A38" s="20">
        <f>A37+0.1</f>
        <v>2.2000000000000002</v>
      </c>
      <c r="B38" s="7" t="s">
        <v>18</v>
      </c>
      <c r="C38" s="7"/>
      <c r="D38" s="14"/>
      <c r="E38" s="14"/>
      <c r="F38" s="71"/>
      <c r="G38" s="67"/>
      <c r="H38" s="58">
        <f t="shared" ref="H38:H49" si="15">E38*(F38+G38)</f>
        <v>0</v>
      </c>
    </row>
    <row r="39" spans="1:8" ht="15.65" customHeight="1" x14ac:dyDescent="0.25">
      <c r="A39" s="20">
        <f>+A38+0.01</f>
        <v>2.21</v>
      </c>
      <c r="B39" s="7" t="s">
        <v>19</v>
      </c>
      <c r="C39" s="7"/>
      <c r="D39" s="14"/>
      <c r="E39" s="14"/>
      <c r="F39" s="71"/>
      <c r="G39" s="67"/>
      <c r="H39" s="58">
        <f t="shared" si="15"/>
        <v>0</v>
      </c>
    </row>
    <row r="40" spans="1:8" ht="15.65" customHeight="1" x14ac:dyDescent="0.25">
      <c r="A40" s="20">
        <f>+A39+0.01</f>
        <v>2.2199999999999998</v>
      </c>
      <c r="B40" s="7" t="s">
        <v>20</v>
      </c>
      <c r="C40" s="7"/>
      <c r="D40" s="14"/>
      <c r="E40" s="14"/>
      <c r="F40" s="71"/>
      <c r="G40" s="67"/>
      <c r="H40" s="58">
        <f t="shared" si="15"/>
        <v>0</v>
      </c>
    </row>
    <row r="41" spans="1:8" ht="15.65" customHeight="1" x14ac:dyDescent="0.25">
      <c r="A41" s="20">
        <f>+A40+0.01</f>
        <v>2.2299999999999995</v>
      </c>
      <c r="B41" s="7" t="s">
        <v>63</v>
      </c>
      <c r="C41" s="7"/>
      <c r="D41" s="14"/>
      <c r="E41" s="14"/>
      <c r="F41" s="71"/>
      <c r="G41" s="67"/>
      <c r="H41" s="58">
        <f t="shared" ref="H41" si="16">E41*(F41+G41)</f>
        <v>0</v>
      </c>
    </row>
    <row r="42" spans="1:8" ht="15.65" customHeight="1" x14ac:dyDescent="0.25">
      <c r="A42" s="20">
        <f>+A39+0.01</f>
        <v>2.2199999999999998</v>
      </c>
      <c r="B42" s="7" t="s">
        <v>64</v>
      </c>
      <c r="C42" s="7"/>
      <c r="D42" s="14"/>
      <c r="E42" s="14"/>
      <c r="F42" s="71"/>
      <c r="G42" s="67"/>
      <c r="H42" s="58">
        <f t="shared" si="15"/>
        <v>0</v>
      </c>
    </row>
    <row r="43" spans="1:8" x14ac:dyDescent="0.25">
      <c r="A43" s="83">
        <f>A37+0.1</f>
        <v>2.2000000000000002</v>
      </c>
      <c r="B43" s="84" t="s">
        <v>65</v>
      </c>
      <c r="C43" s="7"/>
      <c r="D43" s="14"/>
      <c r="E43" s="14"/>
      <c r="F43" s="67"/>
      <c r="G43" s="67"/>
      <c r="H43" s="58">
        <f t="shared" si="15"/>
        <v>0</v>
      </c>
    </row>
    <row r="44" spans="1:8" x14ac:dyDescent="0.25">
      <c r="A44" s="20">
        <f>A43+0.01</f>
        <v>2.21</v>
      </c>
      <c r="B44" s="7" t="s">
        <v>66</v>
      </c>
      <c r="C44" s="7"/>
      <c r="D44" s="14"/>
      <c r="E44" s="14"/>
      <c r="F44" s="71"/>
      <c r="G44" s="67"/>
      <c r="H44" s="58">
        <f t="shared" si="15"/>
        <v>0</v>
      </c>
    </row>
    <row r="45" spans="1:8" x14ac:dyDescent="0.25">
      <c r="A45" s="20">
        <f t="shared" ref="A45:A48" si="17">A44+0.01</f>
        <v>2.2199999999999998</v>
      </c>
      <c r="B45" s="7" t="s">
        <v>67</v>
      </c>
      <c r="C45" s="7"/>
      <c r="D45" s="14"/>
      <c r="E45" s="14"/>
      <c r="F45" s="71"/>
      <c r="G45" s="67"/>
      <c r="H45" s="58">
        <f t="shared" si="15"/>
        <v>0</v>
      </c>
    </row>
    <row r="46" spans="1:8" x14ac:dyDescent="0.25">
      <c r="A46" s="20">
        <f t="shared" si="17"/>
        <v>2.2299999999999995</v>
      </c>
      <c r="B46" s="7" t="s">
        <v>68</v>
      </c>
      <c r="C46" s="7"/>
      <c r="D46" s="14"/>
      <c r="E46" s="14"/>
      <c r="F46" s="71"/>
      <c r="G46" s="67"/>
      <c r="H46" s="58">
        <f t="shared" si="15"/>
        <v>0</v>
      </c>
    </row>
    <row r="47" spans="1:8" x14ac:dyDescent="0.25">
      <c r="A47" s="20">
        <f t="shared" si="17"/>
        <v>2.2399999999999993</v>
      </c>
      <c r="B47" s="7" t="s">
        <v>69</v>
      </c>
      <c r="C47" s="7"/>
      <c r="D47" s="14"/>
      <c r="E47" s="14"/>
      <c r="F47" s="67"/>
      <c r="G47" s="67"/>
      <c r="H47" s="58">
        <f t="shared" si="15"/>
        <v>0</v>
      </c>
    </row>
    <row r="48" spans="1:8" x14ac:dyDescent="0.25">
      <c r="A48" s="20">
        <f t="shared" si="17"/>
        <v>2.2499999999999991</v>
      </c>
      <c r="B48" s="8" t="s">
        <v>25</v>
      </c>
      <c r="C48" s="8"/>
      <c r="D48" s="15"/>
      <c r="E48" s="15"/>
      <c r="F48" s="72"/>
      <c r="G48" s="72"/>
      <c r="H48" s="58">
        <f t="shared" si="15"/>
        <v>0</v>
      </c>
    </row>
    <row r="49" spans="1:8" x14ac:dyDescent="0.25">
      <c r="A49" s="20">
        <f>+A48+0.1</f>
        <v>2.3499999999999992</v>
      </c>
      <c r="B49" s="7" t="s">
        <v>70</v>
      </c>
      <c r="C49" s="7"/>
      <c r="D49" s="14"/>
      <c r="E49" s="14"/>
      <c r="F49" s="67"/>
      <c r="G49" s="67"/>
      <c r="H49" s="58">
        <f t="shared" si="15"/>
        <v>0</v>
      </c>
    </row>
    <row r="50" spans="1:8" s="4" customFormat="1" ht="15.65" customHeight="1" thickBot="1" x14ac:dyDescent="0.3">
      <c r="A50" s="23"/>
      <c r="B50" s="24" t="s">
        <v>27</v>
      </c>
      <c r="C50" s="24"/>
      <c r="D50" s="25"/>
      <c r="E50" s="25"/>
      <c r="F50" s="73"/>
      <c r="G50" s="73"/>
      <c r="H50" s="59">
        <f>SUM(H36:H49)</f>
        <v>0</v>
      </c>
    </row>
    <row r="51" spans="1:8" ht="13" thickBot="1" x14ac:dyDescent="0.3">
      <c r="A51" s="21"/>
      <c r="B51" s="9"/>
      <c r="C51" s="9"/>
      <c r="D51" s="16"/>
      <c r="E51" s="16"/>
      <c r="F51" s="74"/>
      <c r="G51" s="74"/>
      <c r="H51" s="60"/>
    </row>
    <row r="52" spans="1:8" s="4" customFormat="1" x14ac:dyDescent="0.25">
      <c r="A52" s="19">
        <f>+A36+1</f>
        <v>3</v>
      </c>
      <c r="B52" s="6" t="s">
        <v>28</v>
      </c>
      <c r="C52" s="6"/>
      <c r="D52" s="13"/>
      <c r="E52" s="13"/>
      <c r="F52" s="66"/>
      <c r="G52" s="66"/>
      <c r="H52" s="57"/>
    </row>
    <row r="53" spans="1:8" x14ac:dyDescent="0.25">
      <c r="A53" s="83">
        <f>+A52+0.1</f>
        <v>3.1</v>
      </c>
      <c r="B53" s="84" t="s">
        <v>76</v>
      </c>
      <c r="C53" s="7"/>
      <c r="D53" s="14"/>
      <c r="E53" s="14"/>
      <c r="F53" s="67"/>
      <c r="G53" s="67"/>
      <c r="H53" s="58">
        <f t="shared" ref="H53" si="18">E53*(F53+G53)</f>
        <v>0</v>
      </c>
    </row>
    <row r="54" spans="1:8" x14ac:dyDescent="0.25">
      <c r="A54" s="20">
        <f>A53+0.01</f>
        <v>3.11</v>
      </c>
      <c r="B54" s="38" t="s">
        <v>73</v>
      </c>
      <c r="C54" s="7"/>
      <c r="D54" s="14"/>
      <c r="E54" s="14"/>
      <c r="F54" s="67"/>
      <c r="G54" s="67"/>
      <c r="H54" s="58">
        <f t="shared" ref="H54:H57" si="19">E54*(F54+G54)</f>
        <v>0</v>
      </c>
    </row>
    <row r="55" spans="1:8" x14ac:dyDescent="0.25">
      <c r="A55" s="20">
        <f t="shared" ref="A55:A58" si="20">A54+0.01</f>
        <v>3.1199999999999997</v>
      </c>
      <c r="B55" s="38" t="s">
        <v>74</v>
      </c>
      <c r="C55" s="7"/>
      <c r="D55" s="14"/>
      <c r="E55" s="14"/>
      <c r="F55" s="67"/>
      <c r="G55" s="67"/>
      <c r="H55" s="58">
        <f t="shared" si="19"/>
        <v>0</v>
      </c>
    </row>
    <row r="56" spans="1:8" x14ac:dyDescent="0.25">
      <c r="A56" s="20">
        <f t="shared" si="20"/>
        <v>3.1299999999999994</v>
      </c>
      <c r="B56" s="38" t="s">
        <v>72</v>
      </c>
      <c r="C56" s="7"/>
      <c r="D56" s="14"/>
      <c r="E56" s="14"/>
      <c r="F56" s="67"/>
      <c r="G56" s="67"/>
      <c r="H56" s="58">
        <f t="shared" si="19"/>
        <v>0</v>
      </c>
    </row>
    <row r="57" spans="1:8" x14ac:dyDescent="0.25">
      <c r="A57" s="20">
        <f t="shared" si="20"/>
        <v>3.1399999999999992</v>
      </c>
      <c r="B57" s="7" t="s">
        <v>29</v>
      </c>
      <c r="C57" s="7"/>
      <c r="D57" s="14"/>
      <c r="E57" s="14"/>
      <c r="F57" s="67"/>
      <c r="G57" s="67"/>
      <c r="H57" s="58">
        <f t="shared" si="19"/>
        <v>0</v>
      </c>
    </row>
    <row r="58" spans="1:8" x14ac:dyDescent="0.25">
      <c r="A58" s="20">
        <f t="shared" si="20"/>
        <v>3.149999999999999</v>
      </c>
      <c r="B58" s="7" t="s">
        <v>75</v>
      </c>
      <c r="C58" s="7"/>
      <c r="D58" s="14"/>
      <c r="E58" s="14"/>
      <c r="F58" s="67"/>
      <c r="G58" s="67"/>
      <c r="H58" s="58">
        <f>E58*(F58+G58)</f>
        <v>0</v>
      </c>
    </row>
    <row r="59" spans="1:8" x14ac:dyDescent="0.25">
      <c r="A59" s="83">
        <f>A53+0.1</f>
        <v>3.2</v>
      </c>
      <c r="B59" s="84" t="s">
        <v>65</v>
      </c>
      <c r="C59" s="7"/>
      <c r="D59" s="14"/>
      <c r="E59" s="14"/>
      <c r="F59" s="67"/>
      <c r="G59" s="67"/>
      <c r="H59" s="58">
        <f t="shared" ref="H59:H66" si="21">E59*(F59+G59)</f>
        <v>0</v>
      </c>
    </row>
    <row r="60" spans="1:8" x14ac:dyDescent="0.25">
      <c r="A60" s="20">
        <f>A59+0.01</f>
        <v>3.21</v>
      </c>
      <c r="B60" s="7" t="s">
        <v>66</v>
      </c>
      <c r="C60" s="7"/>
      <c r="D60" s="14"/>
      <c r="E60" s="14"/>
      <c r="F60" s="71"/>
      <c r="G60" s="67"/>
      <c r="H60" s="58">
        <f t="shared" si="21"/>
        <v>0</v>
      </c>
    </row>
    <row r="61" spans="1:8" x14ac:dyDescent="0.25">
      <c r="A61" s="20">
        <f t="shared" ref="A61:A66" si="22">A60+0.01</f>
        <v>3.2199999999999998</v>
      </c>
      <c r="B61" s="7" t="s">
        <v>24</v>
      </c>
      <c r="C61" s="7"/>
      <c r="D61" s="14"/>
      <c r="E61" s="14"/>
      <c r="F61" s="67"/>
      <c r="G61" s="67"/>
      <c r="H61" s="58">
        <f>E61*(F61+G61)</f>
        <v>0</v>
      </c>
    </row>
    <row r="62" spans="1:8" x14ac:dyDescent="0.25">
      <c r="A62" s="20">
        <f t="shared" si="22"/>
        <v>3.2299999999999995</v>
      </c>
      <c r="B62" s="7" t="s">
        <v>77</v>
      </c>
      <c r="C62" s="7"/>
      <c r="D62" s="14"/>
      <c r="E62" s="14"/>
      <c r="F62" s="71"/>
      <c r="G62" s="67"/>
      <c r="H62" s="58">
        <f t="shared" si="21"/>
        <v>0</v>
      </c>
    </row>
    <row r="63" spans="1:8" x14ac:dyDescent="0.25">
      <c r="A63" s="20">
        <f t="shared" si="22"/>
        <v>3.2399999999999993</v>
      </c>
      <c r="B63" s="7" t="s">
        <v>68</v>
      </c>
      <c r="C63" s="7"/>
      <c r="D63" s="14"/>
      <c r="E63" s="14"/>
      <c r="F63" s="71"/>
      <c r="G63" s="67"/>
      <c r="H63" s="58">
        <f t="shared" si="21"/>
        <v>0</v>
      </c>
    </row>
    <row r="64" spans="1:8" x14ac:dyDescent="0.25">
      <c r="A64" s="20">
        <f t="shared" si="22"/>
        <v>3.2499999999999991</v>
      </c>
      <c r="B64" s="7" t="s">
        <v>69</v>
      </c>
      <c r="C64" s="7"/>
      <c r="D64" s="14"/>
      <c r="E64" s="14"/>
      <c r="F64" s="67"/>
      <c r="G64" s="67"/>
      <c r="H64" s="58">
        <f t="shared" si="21"/>
        <v>0</v>
      </c>
    </row>
    <row r="65" spans="1:8" x14ac:dyDescent="0.25">
      <c r="A65" s="20">
        <f t="shared" si="22"/>
        <v>3.2599999999999989</v>
      </c>
      <c r="B65" s="8" t="s">
        <v>25</v>
      </c>
      <c r="C65" s="8"/>
      <c r="D65" s="15"/>
      <c r="E65" s="15"/>
      <c r="F65" s="72"/>
      <c r="G65" s="72"/>
      <c r="H65" s="58">
        <f t="shared" si="21"/>
        <v>0</v>
      </c>
    </row>
    <row r="66" spans="1:8" x14ac:dyDescent="0.25">
      <c r="A66" s="20">
        <f t="shared" si="22"/>
        <v>3.2699999999999987</v>
      </c>
      <c r="B66" s="7" t="s">
        <v>70</v>
      </c>
      <c r="C66" s="7"/>
      <c r="D66" s="14"/>
      <c r="E66" s="14"/>
      <c r="F66" s="67"/>
      <c r="G66" s="67"/>
      <c r="H66" s="58">
        <f t="shared" si="21"/>
        <v>0</v>
      </c>
    </row>
    <row r="67" spans="1:8" s="4" customFormat="1" ht="13" thickBot="1" x14ac:dyDescent="0.3">
      <c r="A67" s="23"/>
      <c r="B67" s="24" t="s">
        <v>30</v>
      </c>
      <c r="C67" s="24"/>
      <c r="D67" s="25"/>
      <c r="E67" s="25"/>
      <c r="F67" s="73"/>
      <c r="G67" s="73"/>
      <c r="H67" s="59">
        <f>SUM(H54:H66)</f>
        <v>0</v>
      </c>
    </row>
    <row r="68" spans="1:8" s="4" customFormat="1" ht="13" thickBot="1" x14ac:dyDescent="0.3">
      <c r="A68" s="21"/>
      <c r="B68" s="9"/>
      <c r="C68" s="9"/>
      <c r="D68" s="16"/>
      <c r="E68" s="16"/>
      <c r="F68" s="74"/>
      <c r="G68" s="74"/>
      <c r="H68" s="60"/>
    </row>
    <row r="69" spans="1:8" ht="14.15" customHeight="1" x14ac:dyDescent="0.25">
      <c r="A69" s="19">
        <f>+A52+1</f>
        <v>4</v>
      </c>
      <c r="B69" s="6" t="s">
        <v>88</v>
      </c>
      <c r="C69" s="6"/>
      <c r="D69" s="13"/>
      <c r="E69" s="13"/>
      <c r="F69" s="66"/>
      <c r="G69" s="66"/>
      <c r="H69" s="57"/>
    </row>
    <row r="70" spans="1:8" x14ac:dyDescent="0.25">
      <c r="A70" s="20">
        <f>A69+0.1</f>
        <v>4.0999999999999996</v>
      </c>
      <c r="B70" s="7" t="s">
        <v>86</v>
      </c>
      <c r="C70" s="7"/>
      <c r="D70" s="14"/>
      <c r="E70" s="39"/>
      <c r="F70" s="67"/>
      <c r="G70" s="67"/>
      <c r="H70" s="58">
        <f t="shared" ref="H70:H76" si="23">E70*(F70+G70)</f>
        <v>0</v>
      </c>
    </row>
    <row r="71" spans="1:8" x14ac:dyDescent="0.25">
      <c r="A71" s="20">
        <f>A70+0.1</f>
        <v>4.1999999999999993</v>
      </c>
      <c r="B71" s="7" t="s">
        <v>87</v>
      </c>
      <c r="C71" s="7"/>
      <c r="D71" s="14"/>
      <c r="E71" s="39"/>
      <c r="F71" s="67"/>
      <c r="G71" s="67"/>
      <c r="H71" s="58">
        <f t="shared" ref="H71" si="24">E71*(F71+G71)</f>
        <v>0</v>
      </c>
    </row>
    <row r="72" spans="1:8" x14ac:dyDescent="0.25">
      <c r="A72" s="20">
        <f>A71+0.1</f>
        <v>4.2999999999999989</v>
      </c>
      <c r="B72" s="7" t="s">
        <v>152</v>
      </c>
      <c r="C72" s="7"/>
      <c r="D72" s="14"/>
      <c r="E72" s="39"/>
      <c r="F72" s="67"/>
      <c r="G72" s="67"/>
      <c r="H72" s="58">
        <f t="shared" ref="H72" si="25">E72*(F72+G72)</f>
        <v>0</v>
      </c>
    </row>
    <row r="73" spans="1:8" ht="25" x14ac:dyDescent="0.25">
      <c r="A73" s="20">
        <f t="shared" ref="A73:A77" si="26">A72+0.1</f>
        <v>4.3999999999999986</v>
      </c>
      <c r="B73" s="7" t="s">
        <v>78</v>
      </c>
      <c r="C73" s="7"/>
      <c r="D73" s="14"/>
      <c r="E73" s="39"/>
      <c r="F73" s="67"/>
      <c r="G73" s="67"/>
      <c r="H73" s="58">
        <f t="shared" si="23"/>
        <v>0</v>
      </c>
    </row>
    <row r="74" spans="1:8" x14ac:dyDescent="0.25">
      <c r="A74" s="20">
        <f t="shared" si="26"/>
        <v>4.4999999999999982</v>
      </c>
      <c r="B74" s="7" t="s">
        <v>31</v>
      </c>
      <c r="C74" s="7"/>
      <c r="D74" s="14"/>
      <c r="E74" s="39"/>
      <c r="F74" s="67"/>
      <c r="G74" s="67"/>
      <c r="H74" s="58">
        <f t="shared" si="23"/>
        <v>0</v>
      </c>
    </row>
    <row r="75" spans="1:8" x14ac:dyDescent="0.25">
      <c r="A75" s="20">
        <f t="shared" si="26"/>
        <v>4.5999999999999979</v>
      </c>
      <c r="B75" s="7" t="s">
        <v>32</v>
      </c>
      <c r="C75" s="7"/>
      <c r="D75" s="14"/>
      <c r="E75" s="14"/>
      <c r="F75" s="67"/>
      <c r="G75" s="67"/>
      <c r="H75" s="58">
        <f t="shared" si="23"/>
        <v>0</v>
      </c>
    </row>
    <row r="76" spans="1:8" x14ac:dyDescent="0.25">
      <c r="A76" s="20">
        <f t="shared" si="26"/>
        <v>4.6999999999999975</v>
      </c>
      <c r="B76" s="7" t="s">
        <v>33</v>
      </c>
      <c r="C76" s="7"/>
      <c r="D76" s="14"/>
      <c r="E76" s="14"/>
      <c r="F76" s="67"/>
      <c r="G76" s="67"/>
      <c r="H76" s="58">
        <f t="shared" si="23"/>
        <v>0</v>
      </c>
    </row>
    <row r="77" spans="1:8" ht="15.65" customHeight="1" x14ac:dyDescent="0.25">
      <c r="A77" s="20">
        <f t="shared" si="26"/>
        <v>4.7999999999999972</v>
      </c>
      <c r="B77" s="7" t="s">
        <v>36</v>
      </c>
      <c r="C77" s="7"/>
      <c r="D77" s="14"/>
      <c r="E77" s="14"/>
      <c r="F77" s="67"/>
      <c r="G77" s="67"/>
      <c r="H77" s="58">
        <f>E77*(F77+G77)</f>
        <v>0</v>
      </c>
    </row>
    <row r="78" spans="1:8" s="4" customFormat="1" ht="15.65" customHeight="1" thickBot="1" x14ac:dyDescent="0.3">
      <c r="A78" s="23"/>
      <c r="B78" s="24" t="s">
        <v>34</v>
      </c>
      <c r="C78" s="24"/>
      <c r="D78" s="25"/>
      <c r="E78" s="25"/>
      <c r="F78" s="73"/>
      <c r="G78" s="73"/>
      <c r="H78" s="59">
        <f>SUM(H70:H77)</f>
        <v>0</v>
      </c>
    </row>
    <row r="79" spans="1:8" s="4" customFormat="1" ht="13" thickBot="1" x14ac:dyDescent="0.3">
      <c r="A79" s="21"/>
      <c r="B79" s="9"/>
      <c r="C79" s="9"/>
      <c r="D79" s="16"/>
      <c r="E79" s="16"/>
      <c r="F79" s="74"/>
      <c r="G79" s="74"/>
      <c r="H79" s="60"/>
    </row>
    <row r="80" spans="1:8" ht="14.15" customHeight="1" x14ac:dyDescent="0.25">
      <c r="A80" s="19">
        <f>+A69+1</f>
        <v>5</v>
      </c>
      <c r="B80" s="6" t="s">
        <v>82</v>
      </c>
      <c r="C80" s="6"/>
      <c r="D80" s="13"/>
      <c r="E80" s="13"/>
      <c r="F80" s="66"/>
      <c r="G80" s="66"/>
      <c r="H80" s="57"/>
    </row>
    <row r="81" spans="1:8" x14ac:dyDescent="0.25">
      <c r="A81" s="20">
        <f>A80+0.1</f>
        <v>5.0999999999999996</v>
      </c>
      <c r="B81" s="7" t="s">
        <v>83</v>
      </c>
      <c r="C81" s="7"/>
      <c r="D81" s="14"/>
      <c r="E81" s="14"/>
      <c r="F81" s="67"/>
      <c r="G81" s="67"/>
      <c r="H81" s="58">
        <f t="shared" ref="H81:H85" si="27">E81*(F81+G81)</f>
        <v>0</v>
      </c>
    </row>
    <row r="82" spans="1:8" ht="37.5" x14ac:dyDescent="0.25">
      <c r="A82" s="20">
        <f>A81+0.1</f>
        <v>5.1999999999999993</v>
      </c>
      <c r="B82" s="7" t="s">
        <v>79</v>
      </c>
      <c r="C82" s="7"/>
      <c r="D82" s="14"/>
      <c r="E82" s="14"/>
      <c r="F82" s="67"/>
      <c r="G82" s="67"/>
      <c r="H82" s="58">
        <f t="shared" si="27"/>
        <v>0</v>
      </c>
    </row>
    <row r="83" spans="1:8" ht="37.5" x14ac:dyDescent="0.25">
      <c r="A83" s="20">
        <f t="shared" ref="A83" si="28">A82+0.1</f>
        <v>5.2999999999999989</v>
      </c>
      <c r="B83" s="7" t="s">
        <v>80</v>
      </c>
      <c r="C83" s="7"/>
      <c r="D83" s="14"/>
      <c r="E83" s="14"/>
      <c r="F83" s="67"/>
      <c r="G83" s="67"/>
      <c r="H83" s="58">
        <f t="shared" si="27"/>
        <v>0</v>
      </c>
    </row>
    <row r="84" spans="1:8" x14ac:dyDescent="0.25">
      <c r="A84" s="20">
        <f>A83+0.1</f>
        <v>5.3999999999999986</v>
      </c>
      <c r="B84" s="7" t="s">
        <v>81</v>
      </c>
      <c r="C84" s="7"/>
      <c r="D84" s="14"/>
      <c r="E84" s="14"/>
      <c r="F84" s="67"/>
      <c r="G84" s="67"/>
      <c r="H84" s="58">
        <f t="shared" si="27"/>
        <v>0</v>
      </c>
    </row>
    <row r="85" spans="1:8" x14ac:dyDescent="0.25">
      <c r="A85" s="20">
        <f t="shared" ref="A85" si="29">A84+0.1</f>
        <v>5.4999999999999982</v>
      </c>
      <c r="B85" s="7" t="s">
        <v>32</v>
      </c>
      <c r="C85" s="7"/>
      <c r="D85" s="14"/>
      <c r="E85" s="14"/>
      <c r="F85" s="67"/>
      <c r="G85" s="67"/>
      <c r="H85" s="58">
        <f t="shared" si="27"/>
        <v>0</v>
      </c>
    </row>
    <row r="86" spans="1:8" s="4" customFormat="1" ht="15.65" customHeight="1" thickBot="1" x14ac:dyDescent="0.3">
      <c r="A86" s="23"/>
      <c r="B86" s="24" t="s">
        <v>38</v>
      </c>
      <c r="C86" s="24"/>
      <c r="D86" s="25"/>
      <c r="E86" s="25"/>
      <c r="F86" s="73"/>
      <c r="G86" s="73"/>
      <c r="H86" s="59">
        <f>SUM(H81:H85)</f>
        <v>0</v>
      </c>
    </row>
    <row r="87" spans="1:8" s="4" customFormat="1" ht="15.65" customHeight="1" thickBot="1" x14ac:dyDescent="0.3">
      <c r="A87" s="21"/>
      <c r="B87" s="9"/>
      <c r="C87" s="9"/>
      <c r="D87" s="16"/>
      <c r="E87" s="16"/>
      <c r="F87" s="74"/>
      <c r="G87" s="74"/>
      <c r="H87" s="60"/>
    </row>
    <row r="88" spans="1:8" ht="13" thickBot="1" x14ac:dyDescent="0.3"/>
    <row r="89" spans="1:8" s="4" customFormat="1" x14ac:dyDescent="0.25">
      <c r="A89" s="10"/>
      <c r="B89" s="26" t="s">
        <v>84</v>
      </c>
      <c r="C89" s="27"/>
      <c r="D89" s="28"/>
      <c r="E89" s="28"/>
      <c r="F89" s="75"/>
      <c r="G89" s="75"/>
      <c r="H89" s="62">
        <f>+H34+H50+H67+H78+H86</f>
        <v>0</v>
      </c>
    </row>
    <row r="90" spans="1:8" s="30" customFormat="1" x14ac:dyDescent="0.25">
      <c r="A90" s="29"/>
      <c r="B90" s="31" t="s">
        <v>39</v>
      </c>
      <c r="C90" s="32"/>
      <c r="D90" s="33"/>
      <c r="E90" s="33"/>
      <c r="F90" s="76"/>
      <c r="G90" s="76"/>
      <c r="H90" s="63">
        <f>+H89*20%</f>
        <v>0</v>
      </c>
    </row>
    <row r="91" spans="1:8" ht="13" thickBot="1" x14ac:dyDescent="0.3">
      <c r="B91" s="41" t="s">
        <v>85</v>
      </c>
      <c r="C91" s="42"/>
      <c r="D91" s="43"/>
      <c r="E91" s="43"/>
      <c r="F91" s="77"/>
      <c r="G91" s="77"/>
      <c r="H91" s="64">
        <f>H89+H90</f>
        <v>0</v>
      </c>
    </row>
    <row r="94" spans="1:8" x14ac:dyDescent="0.25">
      <c r="B94" s="22"/>
    </row>
  </sheetData>
  <phoneticPr fontId="6" type="noConversion"/>
  <printOptions horizontalCentered="1" verticalCentered="1"/>
  <pageMargins left="0.39370078740157483" right="0.39370078740157483" top="0" bottom="0.19685039370078741" header="0.11811023622047245" footer="0.11811023622047245"/>
  <pageSetup paperSize="9" scale="72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3"/>
  <sheetViews>
    <sheetView topLeftCell="A14" zoomScale="90" zoomScaleNormal="90" workbookViewId="0">
      <selection activeCell="A23" sqref="A23:XFD23"/>
    </sheetView>
  </sheetViews>
  <sheetFormatPr baseColWidth="10" defaultColWidth="9.1796875" defaultRowHeight="12.5" x14ac:dyDescent="0.25"/>
  <cols>
    <col min="1" max="1" width="13.1796875" style="12" customWidth="1"/>
    <col min="2" max="2" width="57.453125" style="1" customWidth="1"/>
    <col min="3" max="3" width="16.1796875" style="1" customWidth="1"/>
    <col min="4" max="4" width="12.54296875" style="12" customWidth="1"/>
    <col min="5" max="5" width="13.81640625" style="12" customWidth="1"/>
    <col min="6" max="7" width="15.54296875" style="61" customWidth="1"/>
    <col min="8" max="8" width="21.453125" style="61" customWidth="1"/>
    <col min="9" max="16384" width="9.1796875" style="1"/>
  </cols>
  <sheetData>
    <row r="1" spans="1:8" s="2" customFormat="1" ht="74.150000000000006" customHeight="1" x14ac:dyDescent="0.25">
      <c r="A1" s="12"/>
      <c r="C1" s="10" t="s">
        <v>0</v>
      </c>
      <c r="D1" s="10"/>
      <c r="E1" s="17"/>
      <c r="F1" s="52"/>
      <c r="G1" s="52"/>
      <c r="H1" s="52"/>
    </row>
    <row r="2" spans="1:8" s="2" customFormat="1" ht="14.25" customHeight="1" x14ac:dyDescent="0.25">
      <c r="A2" s="40" t="s">
        <v>47</v>
      </c>
      <c r="C2" s="3" t="s">
        <v>48</v>
      </c>
      <c r="D2" s="3"/>
      <c r="E2" s="18"/>
      <c r="F2" s="53"/>
      <c r="G2" s="53"/>
      <c r="H2" s="53"/>
    </row>
    <row r="3" spans="1:8" s="2" customFormat="1" ht="27.65" customHeight="1" x14ac:dyDescent="0.25">
      <c r="A3" s="80"/>
      <c r="B3" s="81"/>
      <c r="C3" s="99" t="s">
        <v>155</v>
      </c>
      <c r="D3" s="11"/>
      <c r="E3" s="17"/>
      <c r="F3" s="65"/>
      <c r="G3" s="65"/>
      <c r="H3" s="54" t="s">
        <v>1</v>
      </c>
    </row>
    <row r="4" spans="1:8" ht="13" thickBot="1" x14ac:dyDescent="0.3">
      <c r="B4" s="5"/>
      <c r="F4" s="55"/>
      <c r="G4" s="55"/>
      <c r="H4" s="55"/>
    </row>
    <row r="5" spans="1:8" s="37" customFormat="1" ht="25.5" thickBot="1" x14ac:dyDescent="0.3">
      <c r="A5" s="34" t="s">
        <v>2</v>
      </c>
      <c r="B5" s="35" t="s">
        <v>3</v>
      </c>
      <c r="C5" s="36" t="s">
        <v>4</v>
      </c>
      <c r="D5" s="82" t="s">
        <v>46</v>
      </c>
      <c r="E5" s="35" t="s">
        <v>5</v>
      </c>
      <c r="F5" s="56" t="s">
        <v>6</v>
      </c>
      <c r="G5" s="56" t="s">
        <v>7</v>
      </c>
      <c r="H5" s="56" t="s">
        <v>8</v>
      </c>
    </row>
    <row r="6" spans="1:8" s="4" customFormat="1" x14ac:dyDescent="0.25">
      <c r="A6" s="19">
        <v>1</v>
      </c>
      <c r="B6" s="6" t="s">
        <v>61</v>
      </c>
      <c r="C6" s="6"/>
      <c r="D6" s="13"/>
      <c r="E6" s="13"/>
      <c r="F6" s="66"/>
      <c r="G6" s="66"/>
      <c r="H6" s="57"/>
    </row>
    <row r="7" spans="1:8" x14ac:dyDescent="0.25">
      <c r="A7" s="83">
        <v>1.1000000000000001</v>
      </c>
      <c r="B7" s="84" t="s">
        <v>49</v>
      </c>
      <c r="C7" s="7"/>
      <c r="D7" s="14"/>
      <c r="E7" s="14"/>
      <c r="F7" s="67"/>
      <c r="G7" s="67"/>
      <c r="H7" s="58">
        <f t="shared" ref="H7:H33" si="0">E7*(F7+G7)</f>
        <v>0</v>
      </c>
    </row>
    <row r="8" spans="1:8" ht="25" x14ac:dyDescent="0.25">
      <c r="A8" s="20">
        <f>A7+0.01</f>
        <v>1.1100000000000001</v>
      </c>
      <c r="B8" s="7" t="s">
        <v>58</v>
      </c>
      <c r="C8" s="7"/>
      <c r="D8" s="14"/>
      <c r="E8" s="14"/>
      <c r="F8" s="67"/>
      <c r="G8" s="67"/>
      <c r="H8" s="58">
        <f t="shared" si="0"/>
        <v>0</v>
      </c>
    </row>
    <row r="9" spans="1:8" x14ac:dyDescent="0.25">
      <c r="A9" s="20">
        <f>A8+0.01</f>
        <v>1.1200000000000001</v>
      </c>
      <c r="B9" s="7" t="s">
        <v>50</v>
      </c>
      <c r="C9" s="7"/>
      <c r="D9" s="14"/>
      <c r="E9" s="14"/>
      <c r="F9" s="67"/>
      <c r="G9" s="68"/>
      <c r="H9" s="58">
        <f t="shared" si="0"/>
        <v>0</v>
      </c>
    </row>
    <row r="10" spans="1:8" x14ac:dyDescent="0.25">
      <c r="A10" s="83">
        <f>+A7+0.1</f>
        <v>1.2000000000000002</v>
      </c>
      <c r="B10" s="84" t="s">
        <v>56</v>
      </c>
      <c r="C10" s="7"/>
      <c r="D10" s="14"/>
      <c r="E10" s="14"/>
      <c r="F10" s="67"/>
      <c r="G10" s="67"/>
      <c r="H10" s="58">
        <f t="shared" si="0"/>
        <v>0</v>
      </c>
    </row>
    <row r="11" spans="1:8" x14ac:dyDescent="0.25">
      <c r="A11" s="20">
        <f>A10+0.01</f>
        <v>1.2100000000000002</v>
      </c>
      <c r="B11" s="1" t="s">
        <v>51</v>
      </c>
      <c r="C11" s="7"/>
      <c r="D11" s="14"/>
      <c r="E11" s="14"/>
      <c r="F11" s="69"/>
      <c r="G11" s="67"/>
      <c r="H11" s="58">
        <f t="shared" si="0"/>
        <v>0</v>
      </c>
    </row>
    <row r="12" spans="1:8" x14ac:dyDescent="0.25">
      <c r="A12" s="20">
        <f>A11+0.01</f>
        <v>1.2200000000000002</v>
      </c>
      <c r="B12" s="7" t="s">
        <v>17</v>
      </c>
      <c r="C12" s="7"/>
      <c r="D12" s="14"/>
      <c r="E12" s="14"/>
      <c r="F12" s="67"/>
      <c r="G12" s="67"/>
      <c r="H12" s="58">
        <f t="shared" si="0"/>
        <v>0</v>
      </c>
    </row>
    <row r="13" spans="1:8" x14ac:dyDescent="0.25">
      <c r="A13" s="20">
        <f>A12+0.01</f>
        <v>1.2300000000000002</v>
      </c>
      <c r="B13" s="7" t="s">
        <v>52</v>
      </c>
      <c r="C13" s="7"/>
      <c r="D13" s="14"/>
      <c r="E13" s="14"/>
      <c r="F13" s="67"/>
      <c r="G13" s="67"/>
      <c r="H13" s="58">
        <f t="shared" si="0"/>
        <v>0</v>
      </c>
    </row>
    <row r="14" spans="1:8" x14ac:dyDescent="0.25">
      <c r="A14" s="20">
        <f>A13+0.01</f>
        <v>1.2400000000000002</v>
      </c>
      <c r="B14" s="7" t="s">
        <v>53</v>
      </c>
      <c r="C14" s="7"/>
      <c r="D14" s="14"/>
      <c r="E14" s="14"/>
      <c r="F14" s="67"/>
      <c r="G14" s="67"/>
      <c r="H14" s="58">
        <f t="shared" si="0"/>
        <v>0</v>
      </c>
    </row>
    <row r="15" spans="1:8" x14ac:dyDescent="0.25">
      <c r="A15" s="20">
        <f t="shared" ref="A15:A18" si="1">A14+0.01</f>
        <v>1.2500000000000002</v>
      </c>
      <c r="B15" s="7" t="s">
        <v>10</v>
      </c>
      <c r="C15" s="7"/>
      <c r="D15" s="14"/>
      <c r="E15" s="14"/>
      <c r="F15" s="67"/>
      <c r="G15" s="70"/>
      <c r="H15" s="58">
        <f t="shared" si="0"/>
        <v>0</v>
      </c>
    </row>
    <row r="16" spans="1:8" x14ac:dyDescent="0.25">
      <c r="A16" s="20">
        <f t="shared" si="1"/>
        <v>1.2600000000000002</v>
      </c>
      <c r="B16" s="7" t="s">
        <v>11</v>
      </c>
      <c r="C16" s="7"/>
      <c r="D16" s="14"/>
      <c r="E16" s="14"/>
      <c r="F16" s="67"/>
      <c r="G16" s="70"/>
      <c r="H16" s="58">
        <f t="shared" si="0"/>
        <v>0</v>
      </c>
    </row>
    <row r="17" spans="1:8" x14ac:dyDescent="0.25">
      <c r="A17" s="20">
        <f t="shared" si="1"/>
        <v>1.2700000000000002</v>
      </c>
      <c r="B17" s="7" t="s">
        <v>54</v>
      </c>
      <c r="C17" s="7"/>
      <c r="D17" s="14"/>
      <c r="E17" s="14"/>
      <c r="F17" s="67"/>
      <c r="G17" s="67"/>
      <c r="H17" s="58">
        <f t="shared" si="0"/>
        <v>0</v>
      </c>
    </row>
    <row r="18" spans="1:8" x14ac:dyDescent="0.25">
      <c r="A18" s="20">
        <f t="shared" si="1"/>
        <v>1.2800000000000002</v>
      </c>
      <c r="B18" s="1" t="s">
        <v>55</v>
      </c>
      <c r="C18" s="7"/>
      <c r="D18" s="14"/>
      <c r="E18" s="14"/>
      <c r="F18" s="70"/>
      <c r="G18" s="67"/>
      <c r="H18" s="58">
        <f t="shared" si="0"/>
        <v>0</v>
      </c>
    </row>
    <row r="19" spans="1:8" x14ac:dyDescent="0.25">
      <c r="A19" s="83">
        <f>+A10+0.1</f>
        <v>1.3000000000000003</v>
      </c>
      <c r="B19" s="84" t="s">
        <v>57</v>
      </c>
      <c r="C19" s="7"/>
      <c r="D19" s="14"/>
      <c r="E19" s="14"/>
      <c r="F19" s="67"/>
      <c r="G19" s="67"/>
      <c r="H19" s="58">
        <f t="shared" si="0"/>
        <v>0</v>
      </c>
    </row>
    <row r="20" spans="1:8" x14ac:dyDescent="0.25">
      <c r="A20" s="20">
        <f>A11+0.1</f>
        <v>1.3100000000000003</v>
      </c>
      <c r="B20" s="7" t="s">
        <v>12</v>
      </c>
      <c r="C20" s="7"/>
      <c r="D20" s="14"/>
      <c r="E20" s="14"/>
      <c r="F20" s="67"/>
      <c r="G20" s="67"/>
      <c r="H20" s="58">
        <f t="shared" si="0"/>
        <v>0</v>
      </c>
    </row>
    <row r="21" spans="1:8" x14ac:dyDescent="0.25">
      <c r="A21" s="20">
        <f>A20+0.01</f>
        <v>1.3200000000000003</v>
      </c>
      <c r="B21" s="7" t="s">
        <v>17</v>
      </c>
      <c r="C21" s="7"/>
      <c r="D21" s="14"/>
      <c r="E21" s="14"/>
      <c r="F21" s="67"/>
      <c r="G21" s="67"/>
      <c r="H21" s="58">
        <f>E21*(F21+G21)</f>
        <v>0</v>
      </c>
    </row>
    <row r="22" spans="1:8" x14ac:dyDescent="0.25">
      <c r="A22" s="20">
        <f>A21+0.01</f>
        <v>1.3300000000000003</v>
      </c>
      <c r="B22" s="7" t="s">
        <v>13</v>
      </c>
      <c r="C22" s="7"/>
      <c r="D22" s="14"/>
      <c r="E22" s="14"/>
      <c r="F22" s="67"/>
      <c r="G22" s="67"/>
      <c r="H22" s="58">
        <f t="shared" si="0"/>
        <v>0</v>
      </c>
    </row>
    <row r="23" spans="1:8" x14ac:dyDescent="0.25">
      <c r="A23" s="20">
        <f t="shared" ref="A23:A24" si="2">A22+0.01</f>
        <v>1.3400000000000003</v>
      </c>
      <c r="B23" s="7" t="s">
        <v>185</v>
      </c>
      <c r="C23" s="7"/>
      <c r="D23" s="14"/>
      <c r="E23" s="14"/>
      <c r="F23" s="67"/>
      <c r="G23" s="67"/>
      <c r="H23" s="58">
        <f t="shared" si="0"/>
        <v>0</v>
      </c>
    </row>
    <row r="24" spans="1:8" x14ac:dyDescent="0.25">
      <c r="A24" s="20">
        <f t="shared" si="2"/>
        <v>1.3500000000000003</v>
      </c>
      <c r="B24" s="7" t="s">
        <v>15</v>
      </c>
      <c r="C24" s="7"/>
      <c r="D24" s="14"/>
      <c r="E24" s="14"/>
      <c r="F24" s="67"/>
      <c r="G24" s="67"/>
      <c r="H24" s="58">
        <f t="shared" si="0"/>
        <v>0</v>
      </c>
    </row>
    <row r="25" spans="1:8" x14ac:dyDescent="0.25">
      <c r="A25" s="20">
        <f t="shared" ref="A25:A26" si="3">A24+0.01</f>
        <v>1.3600000000000003</v>
      </c>
      <c r="B25" s="1" t="s">
        <v>16</v>
      </c>
      <c r="C25" s="7"/>
      <c r="D25" s="14"/>
      <c r="E25" s="14"/>
      <c r="F25" s="67"/>
      <c r="G25" s="67"/>
      <c r="H25" s="58">
        <f t="shared" si="0"/>
        <v>0</v>
      </c>
    </row>
    <row r="26" spans="1:8" x14ac:dyDescent="0.25">
      <c r="A26" s="20">
        <f t="shared" si="3"/>
        <v>1.3700000000000003</v>
      </c>
      <c r="B26" s="7" t="s">
        <v>14</v>
      </c>
      <c r="C26" s="7"/>
      <c r="D26" s="14"/>
      <c r="E26" s="14"/>
      <c r="F26" s="67"/>
      <c r="G26" s="67"/>
      <c r="H26" s="58">
        <f t="shared" si="0"/>
        <v>0</v>
      </c>
    </row>
    <row r="27" spans="1:8" x14ac:dyDescent="0.25">
      <c r="A27" s="83">
        <f>+A19+0.1</f>
        <v>1.4000000000000004</v>
      </c>
      <c r="B27" s="84" t="s">
        <v>59</v>
      </c>
      <c r="C27" s="7"/>
      <c r="D27" s="14"/>
      <c r="E27" s="14"/>
      <c r="F27" s="67"/>
      <c r="G27" s="67"/>
      <c r="H27" s="58">
        <f t="shared" si="0"/>
        <v>0</v>
      </c>
    </row>
    <row r="28" spans="1:8" x14ac:dyDescent="0.25">
      <c r="A28" s="20">
        <f>A27+0.01</f>
        <v>1.4100000000000004</v>
      </c>
      <c r="B28" s="7" t="s">
        <v>21</v>
      </c>
      <c r="C28" s="7"/>
      <c r="D28" s="14"/>
      <c r="E28" s="14"/>
      <c r="F28" s="71"/>
      <c r="G28" s="67"/>
      <c r="H28" s="58">
        <f t="shared" si="0"/>
        <v>0</v>
      </c>
    </row>
    <row r="29" spans="1:8" x14ac:dyDescent="0.25">
      <c r="A29" s="20">
        <f t="shared" ref="A29:A32" si="4">A28+0.01</f>
        <v>1.4200000000000004</v>
      </c>
      <c r="B29" s="7" t="s">
        <v>22</v>
      </c>
      <c r="C29" s="7"/>
      <c r="D29" s="14"/>
      <c r="E29" s="14"/>
      <c r="F29" s="71"/>
      <c r="G29" s="67"/>
      <c r="H29" s="58">
        <f t="shared" si="0"/>
        <v>0</v>
      </c>
    </row>
    <row r="30" spans="1:8" x14ac:dyDescent="0.25">
      <c r="A30" s="20">
        <f t="shared" si="4"/>
        <v>1.4300000000000004</v>
      </c>
      <c r="B30" s="7" t="s">
        <v>23</v>
      </c>
      <c r="C30" s="7"/>
      <c r="D30" s="14"/>
      <c r="E30" s="14"/>
      <c r="F30" s="71"/>
      <c r="G30" s="67"/>
      <c r="H30" s="58">
        <f t="shared" si="0"/>
        <v>0</v>
      </c>
    </row>
    <row r="31" spans="1:8" x14ac:dyDescent="0.25">
      <c r="A31" s="20">
        <f t="shared" si="4"/>
        <v>1.4400000000000004</v>
      </c>
      <c r="B31" s="7" t="s">
        <v>60</v>
      </c>
      <c r="C31" s="7"/>
      <c r="D31" s="14"/>
      <c r="E31" s="14"/>
      <c r="F31" s="67"/>
      <c r="G31" s="67"/>
      <c r="H31" s="58">
        <f t="shared" si="0"/>
        <v>0</v>
      </c>
    </row>
    <row r="32" spans="1:8" x14ac:dyDescent="0.25">
      <c r="A32" s="20">
        <f t="shared" si="4"/>
        <v>1.4500000000000004</v>
      </c>
      <c r="B32" s="8" t="s">
        <v>25</v>
      </c>
      <c r="C32" s="8"/>
      <c r="D32" s="15"/>
      <c r="E32" s="15"/>
      <c r="F32" s="72"/>
      <c r="G32" s="72"/>
      <c r="H32" s="58">
        <f t="shared" si="0"/>
        <v>0</v>
      </c>
    </row>
    <row r="33" spans="1:8" x14ac:dyDescent="0.25">
      <c r="A33" s="20">
        <f>+A32+0.1</f>
        <v>1.5500000000000005</v>
      </c>
      <c r="B33" s="7" t="s">
        <v>26</v>
      </c>
      <c r="C33" s="7"/>
      <c r="D33" s="14"/>
      <c r="E33" s="14"/>
      <c r="F33" s="67"/>
      <c r="G33" s="67"/>
      <c r="H33" s="58">
        <f t="shared" si="0"/>
        <v>0</v>
      </c>
    </row>
    <row r="34" spans="1:8" s="4" customFormat="1" ht="15.65" customHeight="1" thickBot="1" x14ac:dyDescent="0.3">
      <c r="A34" s="23"/>
      <c r="B34" s="24" t="s">
        <v>71</v>
      </c>
      <c r="C34" s="24"/>
      <c r="D34" s="25"/>
      <c r="E34" s="25"/>
      <c r="F34" s="73"/>
      <c r="G34" s="73"/>
      <c r="H34" s="59">
        <f>SUM(H8:H33)</f>
        <v>0</v>
      </c>
    </row>
    <row r="35" spans="1:8" ht="13" thickBot="1" x14ac:dyDescent="0.3">
      <c r="A35" s="21"/>
      <c r="B35" s="9"/>
      <c r="C35" s="9"/>
      <c r="D35" s="16"/>
      <c r="E35" s="16"/>
      <c r="F35" s="74"/>
      <c r="G35" s="74"/>
      <c r="H35" s="60"/>
    </row>
    <row r="36" spans="1:8" s="4" customFormat="1" x14ac:dyDescent="0.25">
      <c r="A36" s="19">
        <f>+A6+1</f>
        <v>2</v>
      </c>
      <c r="B36" s="6" t="s">
        <v>9</v>
      </c>
      <c r="C36" s="6"/>
      <c r="D36" s="13"/>
      <c r="E36" s="13"/>
      <c r="F36" s="66"/>
      <c r="G36" s="66"/>
      <c r="H36" s="57"/>
    </row>
    <row r="37" spans="1:8" x14ac:dyDescent="0.25">
      <c r="A37" s="83">
        <f>+A36+0.1</f>
        <v>2.1</v>
      </c>
      <c r="B37" s="84" t="s">
        <v>62</v>
      </c>
      <c r="C37" s="7"/>
      <c r="D37" s="14"/>
      <c r="E37" s="14"/>
      <c r="F37" s="67"/>
      <c r="G37" s="67"/>
      <c r="H37" s="58">
        <f t="shared" ref="H37:H49" si="5">E37*(F37+G37)</f>
        <v>0</v>
      </c>
    </row>
    <row r="38" spans="1:8" ht="15.65" customHeight="1" x14ac:dyDescent="0.25">
      <c r="A38" s="20">
        <f>A37+0.1</f>
        <v>2.2000000000000002</v>
      </c>
      <c r="B38" s="7" t="s">
        <v>18</v>
      </c>
      <c r="C38" s="7"/>
      <c r="D38" s="14"/>
      <c r="E38" s="14"/>
      <c r="F38" s="71"/>
      <c r="G38" s="67"/>
      <c r="H38" s="58">
        <f t="shared" si="5"/>
        <v>0</v>
      </c>
    </row>
    <row r="39" spans="1:8" ht="15.65" customHeight="1" x14ac:dyDescent="0.25">
      <c r="A39" s="20">
        <f>+A38+0.01</f>
        <v>2.21</v>
      </c>
      <c r="B39" s="7" t="s">
        <v>19</v>
      </c>
      <c r="C39" s="7"/>
      <c r="D39" s="14"/>
      <c r="E39" s="14"/>
      <c r="F39" s="71"/>
      <c r="G39" s="67"/>
      <c r="H39" s="58">
        <f t="shared" si="5"/>
        <v>0</v>
      </c>
    </row>
    <row r="40" spans="1:8" ht="15.65" customHeight="1" x14ac:dyDescent="0.25">
      <c r="A40" s="20">
        <f>+A39+0.01</f>
        <v>2.2199999999999998</v>
      </c>
      <c r="B40" s="7" t="s">
        <v>20</v>
      </c>
      <c r="C40" s="7"/>
      <c r="D40" s="14"/>
      <c r="E40" s="14"/>
      <c r="F40" s="71"/>
      <c r="G40" s="67"/>
      <c r="H40" s="58">
        <f t="shared" si="5"/>
        <v>0</v>
      </c>
    </row>
    <row r="41" spans="1:8" ht="15.65" customHeight="1" x14ac:dyDescent="0.25">
      <c r="A41" s="20">
        <f>+A40+0.01</f>
        <v>2.2299999999999995</v>
      </c>
      <c r="B41" s="7" t="s">
        <v>63</v>
      </c>
      <c r="C41" s="7"/>
      <c r="D41" s="14"/>
      <c r="E41" s="14"/>
      <c r="F41" s="71"/>
      <c r="G41" s="67"/>
      <c r="H41" s="58">
        <f t="shared" si="5"/>
        <v>0</v>
      </c>
    </row>
    <row r="42" spans="1:8" ht="15.65" customHeight="1" x14ac:dyDescent="0.25">
      <c r="A42" s="20">
        <f>+A39+0.01</f>
        <v>2.2199999999999998</v>
      </c>
      <c r="B42" s="7" t="s">
        <v>64</v>
      </c>
      <c r="C42" s="7"/>
      <c r="D42" s="14"/>
      <c r="E42" s="14"/>
      <c r="F42" s="71"/>
      <c r="G42" s="67"/>
      <c r="H42" s="58">
        <f t="shared" si="5"/>
        <v>0</v>
      </c>
    </row>
    <row r="43" spans="1:8" x14ac:dyDescent="0.25">
      <c r="A43" s="83">
        <f>A37+0.1</f>
        <v>2.2000000000000002</v>
      </c>
      <c r="B43" s="84" t="s">
        <v>65</v>
      </c>
      <c r="C43" s="7"/>
      <c r="D43" s="14"/>
      <c r="E43" s="14"/>
      <c r="F43" s="67"/>
      <c r="G43" s="67"/>
      <c r="H43" s="58">
        <f t="shared" si="5"/>
        <v>0</v>
      </c>
    </row>
    <row r="44" spans="1:8" x14ac:dyDescent="0.25">
      <c r="A44" s="20">
        <f>A43+0.01</f>
        <v>2.21</v>
      </c>
      <c r="B44" s="7" t="s">
        <v>66</v>
      </c>
      <c r="C44" s="7"/>
      <c r="D44" s="14"/>
      <c r="E44" s="14"/>
      <c r="F44" s="71"/>
      <c r="G44" s="67"/>
      <c r="H44" s="58">
        <f t="shared" si="5"/>
        <v>0</v>
      </c>
    </row>
    <row r="45" spans="1:8" x14ac:dyDescent="0.25">
      <c r="A45" s="20">
        <f t="shared" ref="A45:A48" si="6">A44+0.01</f>
        <v>2.2199999999999998</v>
      </c>
      <c r="B45" s="7" t="s">
        <v>67</v>
      </c>
      <c r="C45" s="7"/>
      <c r="D45" s="14"/>
      <c r="E45" s="14"/>
      <c r="F45" s="71"/>
      <c r="G45" s="67"/>
      <c r="H45" s="58">
        <f t="shared" si="5"/>
        <v>0</v>
      </c>
    </row>
    <row r="46" spans="1:8" x14ac:dyDescent="0.25">
      <c r="A46" s="20">
        <f t="shared" si="6"/>
        <v>2.2299999999999995</v>
      </c>
      <c r="B46" s="7" t="s">
        <v>68</v>
      </c>
      <c r="C46" s="7"/>
      <c r="D46" s="14"/>
      <c r="E46" s="14"/>
      <c r="F46" s="71"/>
      <c r="G46" s="67"/>
      <c r="H46" s="58">
        <f t="shared" si="5"/>
        <v>0</v>
      </c>
    </row>
    <row r="47" spans="1:8" x14ac:dyDescent="0.25">
      <c r="A47" s="20">
        <f t="shared" si="6"/>
        <v>2.2399999999999993</v>
      </c>
      <c r="B47" s="7" t="s">
        <v>69</v>
      </c>
      <c r="C47" s="7"/>
      <c r="D47" s="14"/>
      <c r="E47" s="14"/>
      <c r="F47" s="67"/>
      <c r="G47" s="67"/>
      <c r="H47" s="58">
        <f t="shared" si="5"/>
        <v>0</v>
      </c>
    </row>
    <row r="48" spans="1:8" x14ac:dyDescent="0.25">
      <c r="A48" s="20">
        <f t="shared" si="6"/>
        <v>2.2499999999999991</v>
      </c>
      <c r="B48" s="8" t="s">
        <v>25</v>
      </c>
      <c r="C48" s="8"/>
      <c r="D48" s="15"/>
      <c r="E48" s="15"/>
      <c r="F48" s="72"/>
      <c r="G48" s="72"/>
      <c r="H48" s="58">
        <f t="shared" si="5"/>
        <v>0</v>
      </c>
    </row>
    <row r="49" spans="1:8" x14ac:dyDescent="0.25">
      <c r="A49" s="20">
        <f>+A48+0.1</f>
        <v>2.3499999999999992</v>
      </c>
      <c r="B49" s="7" t="s">
        <v>70</v>
      </c>
      <c r="C49" s="7"/>
      <c r="D49" s="14"/>
      <c r="E49" s="14"/>
      <c r="F49" s="67"/>
      <c r="G49" s="67"/>
      <c r="H49" s="58">
        <f t="shared" si="5"/>
        <v>0</v>
      </c>
    </row>
    <row r="50" spans="1:8" s="4" customFormat="1" ht="15.65" customHeight="1" thickBot="1" x14ac:dyDescent="0.3">
      <c r="A50" s="23"/>
      <c r="B50" s="24" t="s">
        <v>27</v>
      </c>
      <c r="C50" s="24"/>
      <c r="D50" s="25"/>
      <c r="E50" s="25"/>
      <c r="F50" s="73"/>
      <c r="G50" s="73"/>
      <c r="H50" s="59">
        <f>SUM(H36:H49)</f>
        <v>0</v>
      </c>
    </row>
    <row r="51" spans="1:8" ht="13" thickBot="1" x14ac:dyDescent="0.3">
      <c r="A51" s="21"/>
      <c r="B51" s="9"/>
      <c r="C51" s="9"/>
      <c r="D51" s="16"/>
      <c r="E51" s="16"/>
      <c r="F51" s="74"/>
      <c r="G51" s="74"/>
      <c r="H51" s="60"/>
    </row>
    <row r="52" spans="1:8" s="4" customFormat="1" x14ac:dyDescent="0.25">
      <c r="A52" s="19">
        <f>+A36+1</f>
        <v>3</v>
      </c>
      <c r="B52" s="6" t="s">
        <v>28</v>
      </c>
      <c r="C52" s="6"/>
      <c r="D52" s="13"/>
      <c r="E52" s="13"/>
      <c r="F52" s="66"/>
      <c r="G52" s="66"/>
      <c r="H52" s="57"/>
    </row>
    <row r="53" spans="1:8" x14ac:dyDescent="0.25">
      <c r="A53" s="83">
        <f>+A52+0.1</f>
        <v>3.1</v>
      </c>
      <c r="B53" s="84" t="s">
        <v>76</v>
      </c>
      <c r="C53" s="7"/>
      <c r="D53" s="14"/>
      <c r="E53" s="14"/>
      <c r="F53" s="67"/>
      <c r="G53" s="67"/>
      <c r="H53" s="58">
        <f t="shared" ref="H53:H57" si="7">E53*(F53+G53)</f>
        <v>0</v>
      </c>
    </row>
    <row r="54" spans="1:8" x14ac:dyDescent="0.25">
      <c r="A54" s="20">
        <f>A53+0.01</f>
        <v>3.11</v>
      </c>
      <c r="B54" s="38" t="s">
        <v>73</v>
      </c>
      <c r="C54" s="7"/>
      <c r="D54" s="14"/>
      <c r="E54" s="14"/>
      <c r="F54" s="67"/>
      <c r="G54" s="67"/>
      <c r="H54" s="58">
        <f t="shared" si="7"/>
        <v>0</v>
      </c>
    </row>
    <row r="55" spans="1:8" x14ac:dyDescent="0.25">
      <c r="A55" s="20">
        <f t="shared" ref="A55:A58" si="8">A54+0.01</f>
        <v>3.1199999999999997</v>
      </c>
      <c r="B55" s="38" t="s">
        <v>74</v>
      </c>
      <c r="C55" s="7"/>
      <c r="D55" s="14"/>
      <c r="E55" s="14"/>
      <c r="F55" s="67"/>
      <c r="G55" s="67"/>
      <c r="H55" s="58">
        <f t="shared" si="7"/>
        <v>0</v>
      </c>
    </row>
    <row r="56" spans="1:8" x14ac:dyDescent="0.25">
      <c r="A56" s="20">
        <f t="shared" si="8"/>
        <v>3.1299999999999994</v>
      </c>
      <c r="B56" s="38" t="s">
        <v>72</v>
      </c>
      <c r="C56" s="7"/>
      <c r="D56" s="14"/>
      <c r="E56" s="14"/>
      <c r="F56" s="67"/>
      <c r="G56" s="67"/>
      <c r="H56" s="58">
        <f t="shared" si="7"/>
        <v>0</v>
      </c>
    </row>
    <row r="57" spans="1:8" x14ac:dyDescent="0.25">
      <c r="A57" s="20">
        <f t="shared" si="8"/>
        <v>3.1399999999999992</v>
      </c>
      <c r="B57" s="7" t="s">
        <v>29</v>
      </c>
      <c r="C57" s="7"/>
      <c r="D57" s="14"/>
      <c r="E57" s="14"/>
      <c r="F57" s="67"/>
      <c r="G57" s="67"/>
      <c r="H57" s="58">
        <f t="shared" si="7"/>
        <v>0</v>
      </c>
    </row>
    <row r="58" spans="1:8" x14ac:dyDescent="0.25">
      <c r="A58" s="20">
        <f t="shared" si="8"/>
        <v>3.149999999999999</v>
      </c>
      <c r="B58" s="7" t="s">
        <v>75</v>
      </c>
      <c r="C58" s="7"/>
      <c r="D58" s="14"/>
      <c r="E58" s="14"/>
      <c r="F58" s="67"/>
      <c r="G58" s="67"/>
      <c r="H58" s="58">
        <f>E58*(F58+G58)</f>
        <v>0</v>
      </c>
    </row>
    <row r="59" spans="1:8" x14ac:dyDescent="0.25">
      <c r="A59" s="83">
        <f>A53+0.1</f>
        <v>3.2</v>
      </c>
      <c r="B59" s="84" t="s">
        <v>65</v>
      </c>
      <c r="C59" s="7"/>
      <c r="D59" s="14"/>
      <c r="E59" s="14"/>
      <c r="F59" s="67"/>
      <c r="G59" s="67"/>
      <c r="H59" s="58">
        <f t="shared" ref="H59:H66" si="9">E59*(F59+G59)</f>
        <v>0</v>
      </c>
    </row>
    <row r="60" spans="1:8" x14ac:dyDescent="0.25">
      <c r="A60" s="20">
        <f>A59+0.01</f>
        <v>3.21</v>
      </c>
      <c r="B60" s="7" t="s">
        <v>66</v>
      </c>
      <c r="C60" s="7"/>
      <c r="D60" s="14"/>
      <c r="E60" s="14"/>
      <c r="F60" s="71"/>
      <c r="G60" s="67"/>
      <c r="H60" s="58">
        <f t="shared" si="9"/>
        <v>0</v>
      </c>
    </row>
    <row r="61" spans="1:8" x14ac:dyDescent="0.25">
      <c r="A61" s="20">
        <f t="shared" ref="A61:A66" si="10">A60+0.01</f>
        <v>3.2199999999999998</v>
      </c>
      <c r="B61" s="7" t="s">
        <v>24</v>
      </c>
      <c r="C61" s="7"/>
      <c r="D61" s="14"/>
      <c r="E61" s="14"/>
      <c r="F61" s="67"/>
      <c r="G61" s="67"/>
      <c r="H61" s="58">
        <f>E61*(F61+G61)</f>
        <v>0</v>
      </c>
    </row>
    <row r="62" spans="1:8" x14ac:dyDescent="0.25">
      <c r="A62" s="20">
        <f t="shared" si="10"/>
        <v>3.2299999999999995</v>
      </c>
      <c r="B62" s="7" t="s">
        <v>77</v>
      </c>
      <c r="C62" s="7"/>
      <c r="D62" s="14"/>
      <c r="E62" s="14"/>
      <c r="F62" s="71"/>
      <c r="G62" s="67"/>
      <c r="H62" s="58">
        <f t="shared" si="9"/>
        <v>0</v>
      </c>
    </row>
    <row r="63" spans="1:8" x14ac:dyDescent="0.25">
      <c r="A63" s="20">
        <f t="shared" si="10"/>
        <v>3.2399999999999993</v>
      </c>
      <c r="B63" s="7" t="s">
        <v>68</v>
      </c>
      <c r="C63" s="7"/>
      <c r="D63" s="14"/>
      <c r="E63" s="14"/>
      <c r="F63" s="71"/>
      <c r="G63" s="67"/>
      <c r="H63" s="58">
        <f t="shared" si="9"/>
        <v>0</v>
      </c>
    </row>
    <row r="64" spans="1:8" x14ac:dyDescent="0.25">
      <c r="A64" s="20">
        <f t="shared" si="10"/>
        <v>3.2499999999999991</v>
      </c>
      <c r="B64" s="7" t="s">
        <v>69</v>
      </c>
      <c r="C64" s="7"/>
      <c r="D64" s="14"/>
      <c r="E64" s="14"/>
      <c r="F64" s="67"/>
      <c r="G64" s="67"/>
      <c r="H64" s="58">
        <f t="shared" si="9"/>
        <v>0</v>
      </c>
    </row>
    <row r="65" spans="1:8" x14ac:dyDescent="0.25">
      <c r="A65" s="20">
        <f t="shared" si="10"/>
        <v>3.2599999999999989</v>
      </c>
      <c r="B65" s="8" t="s">
        <v>25</v>
      </c>
      <c r="C65" s="8"/>
      <c r="D65" s="15"/>
      <c r="E65" s="15"/>
      <c r="F65" s="72"/>
      <c r="G65" s="72"/>
      <c r="H65" s="58">
        <f t="shared" si="9"/>
        <v>0</v>
      </c>
    </row>
    <row r="66" spans="1:8" x14ac:dyDescent="0.25">
      <c r="A66" s="20">
        <f t="shared" si="10"/>
        <v>3.2699999999999987</v>
      </c>
      <c r="B66" s="7" t="s">
        <v>70</v>
      </c>
      <c r="C66" s="7"/>
      <c r="D66" s="14"/>
      <c r="E66" s="14"/>
      <c r="F66" s="67"/>
      <c r="G66" s="67"/>
      <c r="H66" s="58">
        <f t="shared" si="9"/>
        <v>0</v>
      </c>
    </row>
    <row r="67" spans="1:8" s="4" customFormat="1" ht="13" thickBot="1" x14ac:dyDescent="0.3">
      <c r="A67" s="23"/>
      <c r="B67" s="24" t="s">
        <v>30</v>
      </c>
      <c r="C67" s="24"/>
      <c r="D67" s="25"/>
      <c r="E67" s="25"/>
      <c r="F67" s="73"/>
      <c r="G67" s="73"/>
      <c r="H67" s="59">
        <f>SUM(H54:H66)</f>
        <v>0</v>
      </c>
    </row>
    <row r="68" spans="1:8" s="4" customFormat="1" ht="13" thickBot="1" x14ac:dyDescent="0.3">
      <c r="A68" s="21"/>
      <c r="B68" s="9"/>
      <c r="C68" s="9"/>
      <c r="D68" s="16"/>
      <c r="E68" s="16"/>
      <c r="F68" s="74"/>
      <c r="G68" s="74"/>
      <c r="H68" s="60"/>
    </row>
    <row r="69" spans="1:8" ht="14.15" customHeight="1" x14ac:dyDescent="0.25">
      <c r="A69" s="19">
        <f>+A52+1</f>
        <v>4</v>
      </c>
      <c r="B69" s="6" t="s">
        <v>88</v>
      </c>
      <c r="C69" s="6"/>
      <c r="D69" s="13"/>
      <c r="E69" s="13"/>
      <c r="F69" s="66"/>
      <c r="G69" s="66"/>
      <c r="H69" s="57"/>
    </row>
    <row r="70" spans="1:8" x14ac:dyDescent="0.25">
      <c r="A70" s="20">
        <f>A69+0.1</f>
        <v>4.0999999999999996</v>
      </c>
      <c r="B70" s="7" t="s">
        <v>86</v>
      </c>
      <c r="C70" s="7"/>
      <c r="D70" s="14"/>
      <c r="E70" s="39"/>
      <c r="F70" s="67"/>
      <c r="G70" s="67"/>
      <c r="H70" s="58">
        <f t="shared" ref="H70:H76" si="11">E70*(F70+G70)</f>
        <v>0</v>
      </c>
    </row>
    <row r="71" spans="1:8" x14ac:dyDescent="0.25">
      <c r="A71" s="20">
        <f>A70+0.1</f>
        <v>4.1999999999999993</v>
      </c>
      <c r="B71" s="7" t="s">
        <v>87</v>
      </c>
      <c r="C71" s="7"/>
      <c r="D71" s="14"/>
      <c r="E71" s="39"/>
      <c r="F71" s="67"/>
      <c r="G71" s="67"/>
      <c r="H71" s="58">
        <f t="shared" si="11"/>
        <v>0</v>
      </c>
    </row>
    <row r="72" spans="1:8" x14ac:dyDescent="0.25">
      <c r="A72" s="20">
        <f>A71+0.1</f>
        <v>4.2999999999999989</v>
      </c>
      <c r="B72" s="7" t="s">
        <v>152</v>
      </c>
      <c r="C72" s="7"/>
      <c r="D72" s="14"/>
      <c r="E72" s="39"/>
      <c r="F72" s="67"/>
      <c r="G72" s="67"/>
      <c r="H72" s="58">
        <f t="shared" si="11"/>
        <v>0</v>
      </c>
    </row>
    <row r="73" spans="1:8" ht="25" x14ac:dyDescent="0.25">
      <c r="A73" s="20">
        <f t="shared" ref="A73:A77" si="12">A72+0.1</f>
        <v>4.3999999999999986</v>
      </c>
      <c r="B73" s="7" t="s">
        <v>78</v>
      </c>
      <c r="C73" s="7"/>
      <c r="D73" s="14"/>
      <c r="E73" s="39"/>
      <c r="F73" s="67"/>
      <c r="G73" s="67"/>
      <c r="H73" s="58">
        <f t="shared" si="11"/>
        <v>0</v>
      </c>
    </row>
    <row r="74" spans="1:8" x14ac:dyDescent="0.25">
      <c r="A74" s="20">
        <f t="shared" si="12"/>
        <v>4.4999999999999982</v>
      </c>
      <c r="B74" s="7" t="s">
        <v>31</v>
      </c>
      <c r="C74" s="7"/>
      <c r="D74" s="14"/>
      <c r="E74" s="39"/>
      <c r="F74" s="67"/>
      <c r="G74" s="67"/>
      <c r="H74" s="58">
        <f t="shared" si="11"/>
        <v>0</v>
      </c>
    </row>
    <row r="75" spans="1:8" x14ac:dyDescent="0.25">
      <c r="A75" s="20">
        <f t="shared" si="12"/>
        <v>4.5999999999999979</v>
      </c>
      <c r="B75" s="7" t="s">
        <v>32</v>
      </c>
      <c r="C75" s="7"/>
      <c r="D75" s="14"/>
      <c r="E75" s="14"/>
      <c r="F75" s="67"/>
      <c r="G75" s="67"/>
      <c r="H75" s="58">
        <f t="shared" si="11"/>
        <v>0</v>
      </c>
    </row>
    <row r="76" spans="1:8" x14ac:dyDescent="0.25">
      <c r="A76" s="20">
        <f t="shared" si="12"/>
        <v>4.6999999999999975</v>
      </c>
      <c r="B76" s="7" t="s">
        <v>33</v>
      </c>
      <c r="C76" s="7"/>
      <c r="D76" s="14"/>
      <c r="E76" s="14"/>
      <c r="F76" s="67"/>
      <c r="G76" s="67"/>
      <c r="H76" s="58">
        <f t="shared" si="11"/>
        <v>0</v>
      </c>
    </row>
    <row r="77" spans="1:8" ht="15.65" customHeight="1" x14ac:dyDescent="0.25">
      <c r="A77" s="20">
        <f t="shared" si="12"/>
        <v>4.7999999999999972</v>
      </c>
      <c r="B77" s="7" t="s">
        <v>36</v>
      </c>
      <c r="C77" s="7"/>
      <c r="D77" s="14"/>
      <c r="E77" s="14"/>
      <c r="F77" s="67"/>
      <c r="G77" s="67"/>
      <c r="H77" s="58">
        <f>E77*(F77+G77)</f>
        <v>0</v>
      </c>
    </row>
    <row r="78" spans="1:8" s="4" customFormat="1" ht="15.65" customHeight="1" thickBot="1" x14ac:dyDescent="0.3">
      <c r="A78" s="23"/>
      <c r="B78" s="24" t="s">
        <v>34</v>
      </c>
      <c r="C78" s="24"/>
      <c r="D78" s="25"/>
      <c r="E78" s="25"/>
      <c r="F78" s="73"/>
      <c r="G78" s="73"/>
      <c r="H78" s="59">
        <f>SUM(H70:H77)</f>
        <v>0</v>
      </c>
    </row>
    <row r="79" spans="1:8" s="4" customFormat="1" ht="13" thickBot="1" x14ac:dyDescent="0.3">
      <c r="A79" s="21"/>
      <c r="B79" s="9"/>
      <c r="C79" s="9"/>
      <c r="D79" s="16"/>
      <c r="E79" s="16"/>
      <c r="F79" s="74"/>
      <c r="G79" s="74"/>
      <c r="H79" s="60"/>
    </row>
    <row r="80" spans="1:8" ht="14.15" customHeight="1" x14ac:dyDescent="0.25">
      <c r="A80" s="19">
        <f>+A69+1</f>
        <v>5</v>
      </c>
      <c r="B80" s="6" t="s">
        <v>35</v>
      </c>
      <c r="C80" s="6"/>
      <c r="D80" s="13"/>
      <c r="E80" s="13"/>
      <c r="F80" s="66"/>
      <c r="G80" s="66"/>
      <c r="H80" s="57"/>
    </row>
    <row r="81" spans="1:8" ht="37.5" x14ac:dyDescent="0.25">
      <c r="A81" s="20">
        <f>A80+0.1</f>
        <v>5.0999999999999996</v>
      </c>
      <c r="B81" s="7" t="s">
        <v>79</v>
      </c>
      <c r="C81" s="7"/>
      <c r="D81" s="14"/>
      <c r="E81" s="14"/>
      <c r="F81" s="67"/>
      <c r="G81" s="67"/>
      <c r="H81" s="58">
        <f>E81*(F81+G81)</f>
        <v>0</v>
      </c>
    </row>
    <row r="82" spans="1:8" ht="37.5" x14ac:dyDescent="0.25">
      <c r="A82" s="20">
        <f t="shared" ref="A82" si="13">A81+0.1</f>
        <v>5.1999999999999993</v>
      </c>
      <c r="B82" s="7" t="s">
        <v>80</v>
      </c>
      <c r="C82" s="7"/>
      <c r="D82" s="14"/>
      <c r="E82" s="14"/>
      <c r="F82" s="67"/>
      <c r="G82" s="67"/>
      <c r="H82" s="58">
        <f>E82*(F82+G82)</f>
        <v>0</v>
      </c>
    </row>
    <row r="83" spans="1:8" x14ac:dyDescent="0.25">
      <c r="A83" s="20">
        <f>A82+0.1</f>
        <v>5.2999999999999989</v>
      </c>
      <c r="B83" s="7" t="s">
        <v>81</v>
      </c>
      <c r="C83" s="7"/>
      <c r="D83" s="14"/>
      <c r="E83" s="14"/>
      <c r="F83" s="67"/>
      <c r="G83" s="67"/>
      <c r="H83" s="58">
        <f>E83*(F83+G83)</f>
        <v>0</v>
      </c>
    </row>
    <row r="84" spans="1:8" x14ac:dyDescent="0.25">
      <c r="A84" s="20">
        <f t="shared" ref="A84" si="14">A83+0.1</f>
        <v>5.3999999999999986</v>
      </c>
      <c r="B84" s="7" t="s">
        <v>32</v>
      </c>
      <c r="C84" s="7"/>
      <c r="D84" s="14"/>
      <c r="E84" s="14"/>
      <c r="F84" s="67"/>
      <c r="G84" s="67"/>
      <c r="H84" s="58">
        <f>E84*(F84+G84)</f>
        <v>0</v>
      </c>
    </row>
    <row r="85" spans="1:8" s="4" customFormat="1" ht="15.65" customHeight="1" thickBot="1" x14ac:dyDescent="0.3">
      <c r="A85" s="23"/>
      <c r="B85" s="24" t="s">
        <v>38</v>
      </c>
      <c r="C85" s="24"/>
      <c r="D85" s="25"/>
      <c r="E85" s="25"/>
      <c r="F85" s="73"/>
      <c r="G85" s="73"/>
      <c r="H85" s="59">
        <f>SUM(H81:H84)</f>
        <v>0</v>
      </c>
    </row>
    <row r="86" spans="1:8" s="4" customFormat="1" ht="15.65" customHeight="1" thickBot="1" x14ac:dyDescent="0.3">
      <c r="A86" s="21"/>
      <c r="B86" s="9"/>
      <c r="C86" s="9"/>
      <c r="D86" s="16"/>
      <c r="E86" s="16"/>
      <c r="F86" s="74"/>
      <c r="G86" s="74"/>
      <c r="H86" s="60"/>
    </row>
    <row r="87" spans="1:8" ht="13" thickBot="1" x14ac:dyDescent="0.3"/>
    <row r="88" spans="1:8" s="4" customFormat="1" x14ac:dyDescent="0.25">
      <c r="A88" s="10"/>
      <c r="B88" s="26" t="s">
        <v>153</v>
      </c>
      <c r="C88" s="27"/>
      <c r="D88" s="28"/>
      <c r="E88" s="28"/>
      <c r="F88" s="75"/>
      <c r="G88" s="75"/>
      <c r="H88" s="62">
        <f>+H34+H50+H67+H78+H85</f>
        <v>0</v>
      </c>
    </row>
    <row r="89" spans="1:8" s="30" customFormat="1" x14ac:dyDescent="0.25">
      <c r="A89" s="29"/>
      <c r="B89" s="31" t="s">
        <v>39</v>
      </c>
      <c r="C89" s="32"/>
      <c r="D89" s="33"/>
      <c r="E89" s="33"/>
      <c r="F89" s="76"/>
      <c r="G89" s="76"/>
      <c r="H89" s="63">
        <f>+H88*20%</f>
        <v>0</v>
      </c>
    </row>
    <row r="90" spans="1:8" ht="13" thickBot="1" x14ac:dyDescent="0.3">
      <c r="B90" s="41" t="s">
        <v>154</v>
      </c>
      <c r="C90" s="42"/>
      <c r="D90" s="43"/>
      <c r="E90" s="43"/>
      <c r="F90" s="77"/>
      <c r="G90" s="77"/>
      <c r="H90" s="64">
        <f>H88+H89</f>
        <v>0</v>
      </c>
    </row>
    <row r="93" spans="1:8" x14ac:dyDescent="0.25">
      <c r="B93" s="2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21F72-493B-4725-B2DC-5D3CDF5EDAB6}">
  <dimension ref="A1:H106"/>
  <sheetViews>
    <sheetView topLeftCell="A82" zoomScale="90" zoomScaleNormal="90" workbookViewId="0">
      <selection activeCell="H102" sqref="H102"/>
    </sheetView>
  </sheetViews>
  <sheetFormatPr baseColWidth="10" defaultColWidth="9.1796875" defaultRowHeight="12.5" x14ac:dyDescent="0.25"/>
  <cols>
    <col min="1" max="1" width="13.1796875" style="12" customWidth="1"/>
    <col min="2" max="2" width="57.453125" style="1" customWidth="1"/>
    <col min="3" max="3" width="16.1796875" style="1" customWidth="1"/>
    <col min="4" max="4" width="12.54296875" style="12" customWidth="1"/>
    <col min="5" max="5" width="13.81640625" style="12" customWidth="1"/>
    <col min="6" max="7" width="15.54296875" style="61" customWidth="1"/>
    <col min="8" max="8" width="21.453125" style="61" customWidth="1"/>
    <col min="9" max="16384" width="9.1796875" style="1"/>
  </cols>
  <sheetData>
    <row r="1" spans="1:8" s="2" customFormat="1" ht="74.150000000000006" customHeight="1" x14ac:dyDescent="0.25">
      <c r="A1" s="12"/>
      <c r="C1" s="10" t="s">
        <v>0</v>
      </c>
      <c r="D1" s="10"/>
      <c r="E1" s="17"/>
      <c r="F1" s="52"/>
      <c r="G1" s="52"/>
      <c r="H1" s="52"/>
    </row>
    <row r="2" spans="1:8" s="2" customFormat="1" ht="14.25" customHeight="1" x14ac:dyDescent="0.25">
      <c r="A2" s="40" t="s">
        <v>47</v>
      </c>
      <c r="C2" s="3" t="s">
        <v>48</v>
      </c>
      <c r="D2" s="3"/>
      <c r="E2" s="18"/>
      <c r="F2" s="53"/>
      <c r="G2" s="53"/>
      <c r="H2" s="53"/>
    </row>
    <row r="3" spans="1:8" s="2" customFormat="1" ht="27.65" customHeight="1" x14ac:dyDescent="0.25">
      <c r="A3" s="80"/>
      <c r="B3" s="81"/>
      <c r="C3" s="99" t="s">
        <v>157</v>
      </c>
      <c r="D3" s="11"/>
      <c r="E3" s="17"/>
      <c r="F3" s="65"/>
      <c r="G3" s="65"/>
      <c r="H3" s="54" t="s">
        <v>1</v>
      </c>
    </row>
    <row r="4" spans="1:8" ht="13" thickBot="1" x14ac:dyDescent="0.3">
      <c r="B4" s="5"/>
      <c r="F4" s="55"/>
      <c r="G4" s="55"/>
      <c r="H4" s="55"/>
    </row>
    <row r="5" spans="1:8" s="37" customFormat="1" ht="25.5" thickBot="1" x14ac:dyDescent="0.3">
      <c r="A5" s="34" t="s">
        <v>2</v>
      </c>
      <c r="B5" s="35" t="s">
        <v>3</v>
      </c>
      <c r="C5" s="36" t="s">
        <v>4</v>
      </c>
      <c r="D5" s="82" t="s">
        <v>46</v>
      </c>
      <c r="E5" s="35" t="s">
        <v>5</v>
      </c>
      <c r="F5" s="56" t="s">
        <v>6</v>
      </c>
      <c r="G5" s="56" t="s">
        <v>7</v>
      </c>
      <c r="H5" s="56" t="s">
        <v>8</v>
      </c>
    </row>
    <row r="6" spans="1:8" s="4" customFormat="1" x14ac:dyDescent="0.25">
      <c r="A6" s="19">
        <v>1</v>
      </c>
      <c r="B6" s="6" t="s">
        <v>61</v>
      </c>
      <c r="C6" s="6"/>
      <c r="D6" s="13"/>
      <c r="E6" s="13"/>
      <c r="F6" s="66"/>
      <c r="G6" s="66"/>
      <c r="H6" s="57"/>
    </row>
    <row r="7" spans="1:8" x14ac:dyDescent="0.25">
      <c r="A7" s="83">
        <v>1.1000000000000001</v>
      </c>
      <c r="B7" s="84" t="s">
        <v>49</v>
      </c>
      <c r="C7" s="7"/>
      <c r="D7" s="14"/>
      <c r="E7" s="14"/>
      <c r="F7" s="67"/>
      <c r="G7" s="67"/>
      <c r="H7" s="58">
        <f t="shared" ref="H7:H33" si="0">E7*(F7+G7)</f>
        <v>0</v>
      </c>
    </row>
    <row r="8" spans="1:8" ht="25" x14ac:dyDescent="0.25">
      <c r="A8" s="20">
        <f>A7+0.01</f>
        <v>1.1100000000000001</v>
      </c>
      <c r="B8" s="7" t="s">
        <v>58</v>
      </c>
      <c r="C8" s="7"/>
      <c r="D8" s="14"/>
      <c r="E8" s="14"/>
      <c r="F8" s="67"/>
      <c r="G8" s="67"/>
      <c r="H8" s="58">
        <f t="shared" si="0"/>
        <v>0</v>
      </c>
    </row>
    <row r="9" spans="1:8" x14ac:dyDescent="0.25">
      <c r="A9" s="20">
        <f>A8+0.01</f>
        <v>1.1200000000000001</v>
      </c>
      <c r="B9" s="7" t="s">
        <v>50</v>
      </c>
      <c r="C9" s="7"/>
      <c r="D9" s="14"/>
      <c r="E9" s="14"/>
      <c r="F9" s="67"/>
      <c r="G9" s="68"/>
      <c r="H9" s="58">
        <f t="shared" si="0"/>
        <v>0</v>
      </c>
    </row>
    <row r="10" spans="1:8" x14ac:dyDescent="0.25">
      <c r="A10" s="83">
        <f>+A7+0.1</f>
        <v>1.2000000000000002</v>
      </c>
      <c r="B10" s="84" t="s">
        <v>56</v>
      </c>
      <c r="C10" s="7"/>
      <c r="D10" s="14"/>
      <c r="E10" s="14"/>
      <c r="F10" s="67"/>
      <c r="G10" s="67"/>
      <c r="H10" s="58">
        <f t="shared" si="0"/>
        <v>0</v>
      </c>
    </row>
    <row r="11" spans="1:8" x14ac:dyDescent="0.25">
      <c r="A11" s="20">
        <f>A10+0.01</f>
        <v>1.2100000000000002</v>
      </c>
      <c r="B11" s="1" t="s">
        <v>51</v>
      </c>
      <c r="C11" s="7"/>
      <c r="D11" s="14"/>
      <c r="E11" s="14"/>
      <c r="F11" s="69"/>
      <c r="G11" s="67"/>
      <c r="H11" s="58">
        <f t="shared" si="0"/>
        <v>0</v>
      </c>
    </row>
    <row r="12" spans="1:8" x14ac:dyDescent="0.25">
      <c r="A12" s="20">
        <f>A11+0.01</f>
        <v>1.2200000000000002</v>
      </c>
      <c r="B12" s="7" t="s">
        <v>17</v>
      </c>
      <c r="C12" s="7"/>
      <c r="D12" s="14"/>
      <c r="E12" s="14"/>
      <c r="F12" s="67"/>
      <c r="G12" s="67"/>
      <c r="H12" s="58">
        <f t="shared" si="0"/>
        <v>0</v>
      </c>
    </row>
    <row r="13" spans="1:8" x14ac:dyDescent="0.25">
      <c r="A13" s="20">
        <f>A12+0.01</f>
        <v>1.2300000000000002</v>
      </c>
      <c r="B13" s="7" t="s">
        <v>52</v>
      </c>
      <c r="C13" s="7"/>
      <c r="D13" s="14"/>
      <c r="E13" s="14"/>
      <c r="F13" s="67"/>
      <c r="G13" s="67"/>
      <c r="H13" s="58">
        <f t="shared" si="0"/>
        <v>0</v>
      </c>
    </row>
    <row r="14" spans="1:8" x14ac:dyDescent="0.25">
      <c r="A14" s="20">
        <f>A13+0.01</f>
        <v>1.2400000000000002</v>
      </c>
      <c r="B14" s="7" t="s">
        <v>53</v>
      </c>
      <c r="C14" s="7"/>
      <c r="D14" s="14"/>
      <c r="E14" s="14"/>
      <c r="F14" s="67"/>
      <c r="G14" s="67"/>
      <c r="H14" s="58">
        <f t="shared" si="0"/>
        <v>0</v>
      </c>
    </row>
    <row r="15" spans="1:8" x14ac:dyDescent="0.25">
      <c r="A15" s="20">
        <f t="shared" ref="A15:A18" si="1">A14+0.01</f>
        <v>1.2500000000000002</v>
      </c>
      <c r="B15" s="7" t="s">
        <v>10</v>
      </c>
      <c r="C15" s="7"/>
      <c r="D15" s="14"/>
      <c r="E15" s="14"/>
      <c r="F15" s="67"/>
      <c r="G15" s="70"/>
      <c r="H15" s="58">
        <f t="shared" si="0"/>
        <v>0</v>
      </c>
    </row>
    <row r="16" spans="1:8" x14ac:dyDescent="0.25">
      <c r="A16" s="20">
        <f t="shared" si="1"/>
        <v>1.2600000000000002</v>
      </c>
      <c r="B16" s="7" t="s">
        <v>11</v>
      </c>
      <c r="C16" s="7"/>
      <c r="D16" s="14"/>
      <c r="E16" s="14"/>
      <c r="F16" s="67"/>
      <c r="G16" s="70"/>
      <c r="H16" s="58">
        <f t="shared" si="0"/>
        <v>0</v>
      </c>
    </row>
    <row r="17" spans="1:8" x14ac:dyDescent="0.25">
      <c r="A17" s="20">
        <f t="shared" si="1"/>
        <v>1.2700000000000002</v>
      </c>
      <c r="B17" s="7" t="s">
        <v>54</v>
      </c>
      <c r="C17" s="7"/>
      <c r="D17" s="14"/>
      <c r="E17" s="14"/>
      <c r="F17" s="67"/>
      <c r="G17" s="67"/>
      <c r="H17" s="58">
        <f t="shared" si="0"/>
        <v>0</v>
      </c>
    </row>
    <row r="18" spans="1:8" x14ac:dyDescent="0.25">
      <c r="A18" s="20">
        <f t="shared" si="1"/>
        <v>1.2800000000000002</v>
      </c>
      <c r="B18" s="1" t="s">
        <v>55</v>
      </c>
      <c r="C18" s="7"/>
      <c r="D18" s="14"/>
      <c r="E18" s="14"/>
      <c r="F18" s="70"/>
      <c r="G18" s="67"/>
      <c r="H18" s="58">
        <f t="shared" si="0"/>
        <v>0</v>
      </c>
    </row>
    <row r="19" spans="1:8" x14ac:dyDescent="0.25">
      <c r="A19" s="83">
        <f>+A10+0.1</f>
        <v>1.3000000000000003</v>
      </c>
      <c r="B19" s="84" t="s">
        <v>57</v>
      </c>
      <c r="C19" s="7"/>
      <c r="D19" s="14"/>
      <c r="E19" s="14"/>
      <c r="F19" s="67"/>
      <c r="G19" s="67"/>
      <c r="H19" s="58">
        <f t="shared" si="0"/>
        <v>0</v>
      </c>
    </row>
    <row r="20" spans="1:8" x14ac:dyDescent="0.25">
      <c r="A20" s="20">
        <f>A11+0.1</f>
        <v>1.3100000000000003</v>
      </c>
      <c r="B20" s="7" t="s">
        <v>12</v>
      </c>
      <c r="C20" s="7"/>
      <c r="D20" s="14"/>
      <c r="E20" s="14"/>
      <c r="F20" s="67"/>
      <c r="G20" s="67"/>
      <c r="H20" s="58">
        <f t="shared" si="0"/>
        <v>0</v>
      </c>
    </row>
    <row r="21" spans="1:8" x14ac:dyDescent="0.25">
      <c r="A21" s="20">
        <f>A20+0.01</f>
        <v>1.3200000000000003</v>
      </c>
      <c r="B21" s="7" t="s">
        <v>17</v>
      </c>
      <c r="C21" s="7"/>
      <c r="D21" s="14"/>
      <c r="E21" s="14"/>
      <c r="F21" s="67"/>
      <c r="G21" s="67"/>
      <c r="H21" s="58">
        <f>E21*(F21+G21)</f>
        <v>0</v>
      </c>
    </row>
    <row r="22" spans="1:8" x14ac:dyDescent="0.25">
      <c r="A22" s="20">
        <f>A21+0.01</f>
        <v>1.3300000000000003</v>
      </c>
      <c r="B22" s="7" t="s">
        <v>13</v>
      </c>
      <c r="C22" s="7"/>
      <c r="D22" s="14"/>
      <c r="E22" s="14"/>
      <c r="F22" s="67"/>
      <c r="G22" s="67"/>
      <c r="H22" s="58">
        <f t="shared" si="0"/>
        <v>0</v>
      </c>
    </row>
    <row r="23" spans="1:8" x14ac:dyDescent="0.25">
      <c r="A23" s="20">
        <f t="shared" ref="A23:A25" si="2">A22+0.01</f>
        <v>1.3400000000000003</v>
      </c>
      <c r="B23" s="7" t="s">
        <v>185</v>
      </c>
      <c r="C23" s="7"/>
      <c r="D23" s="14"/>
      <c r="E23" s="14"/>
      <c r="F23" s="67"/>
      <c r="G23" s="67"/>
      <c r="H23" s="58">
        <f t="shared" si="0"/>
        <v>0</v>
      </c>
    </row>
    <row r="24" spans="1:8" x14ac:dyDescent="0.25">
      <c r="A24" s="20">
        <f t="shared" si="2"/>
        <v>1.3500000000000003</v>
      </c>
      <c r="B24" s="7" t="s">
        <v>15</v>
      </c>
      <c r="C24" s="7"/>
      <c r="D24" s="14"/>
      <c r="E24" s="14"/>
      <c r="F24" s="67"/>
      <c r="G24" s="67"/>
      <c r="H24" s="58">
        <f t="shared" si="0"/>
        <v>0</v>
      </c>
    </row>
    <row r="25" spans="1:8" x14ac:dyDescent="0.25">
      <c r="A25" s="20">
        <f t="shared" si="2"/>
        <v>1.3600000000000003</v>
      </c>
      <c r="B25" s="1" t="s">
        <v>16</v>
      </c>
      <c r="C25" s="7"/>
      <c r="D25" s="14"/>
      <c r="E25" s="14"/>
      <c r="F25" s="67"/>
      <c r="G25" s="67"/>
      <c r="H25" s="58">
        <f t="shared" si="0"/>
        <v>0</v>
      </c>
    </row>
    <row r="26" spans="1:8" x14ac:dyDescent="0.25">
      <c r="A26" s="20">
        <f t="shared" ref="A25:A26" si="3">A25+0.01</f>
        <v>1.3700000000000003</v>
      </c>
      <c r="B26" s="7" t="s">
        <v>14</v>
      </c>
      <c r="C26" s="7"/>
      <c r="D26" s="14"/>
      <c r="E26" s="14"/>
      <c r="F26" s="67"/>
      <c r="G26" s="67"/>
      <c r="H26" s="58">
        <f t="shared" si="0"/>
        <v>0</v>
      </c>
    </row>
    <row r="27" spans="1:8" x14ac:dyDescent="0.25">
      <c r="A27" s="83">
        <f>+A19+0.1</f>
        <v>1.4000000000000004</v>
      </c>
      <c r="B27" s="84" t="s">
        <v>59</v>
      </c>
      <c r="C27" s="7"/>
      <c r="D27" s="14"/>
      <c r="E27" s="14"/>
      <c r="F27" s="67"/>
      <c r="G27" s="67"/>
      <c r="H27" s="58">
        <f t="shared" si="0"/>
        <v>0</v>
      </c>
    </row>
    <row r="28" spans="1:8" x14ac:dyDescent="0.25">
      <c r="A28" s="20">
        <f>A27+0.01</f>
        <v>1.4100000000000004</v>
      </c>
      <c r="B28" s="7" t="s">
        <v>21</v>
      </c>
      <c r="C28" s="7"/>
      <c r="D28" s="14"/>
      <c r="E28" s="14"/>
      <c r="F28" s="71"/>
      <c r="G28" s="67"/>
      <c r="H28" s="58">
        <f t="shared" si="0"/>
        <v>0</v>
      </c>
    </row>
    <row r="29" spans="1:8" x14ac:dyDescent="0.25">
      <c r="A29" s="20">
        <f t="shared" ref="A29:A32" si="4">A28+0.01</f>
        <v>1.4200000000000004</v>
      </c>
      <c r="B29" s="7" t="s">
        <v>22</v>
      </c>
      <c r="C29" s="7"/>
      <c r="D29" s="14"/>
      <c r="E29" s="14"/>
      <c r="F29" s="71"/>
      <c r="G29" s="67"/>
      <c r="H29" s="58">
        <f t="shared" si="0"/>
        <v>0</v>
      </c>
    </row>
    <row r="30" spans="1:8" x14ac:dyDescent="0.25">
      <c r="A30" s="20">
        <f t="shared" si="4"/>
        <v>1.4300000000000004</v>
      </c>
      <c r="B30" s="7" t="s">
        <v>23</v>
      </c>
      <c r="C30" s="7"/>
      <c r="D30" s="14"/>
      <c r="E30" s="14"/>
      <c r="F30" s="71"/>
      <c r="G30" s="67"/>
      <c r="H30" s="58">
        <f t="shared" si="0"/>
        <v>0</v>
      </c>
    </row>
    <row r="31" spans="1:8" x14ac:dyDescent="0.25">
      <c r="A31" s="20">
        <f t="shared" si="4"/>
        <v>1.4400000000000004</v>
      </c>
      <c r="B31" s="7" t="s">
        <v>60</v>
      </c>
      <c r="C31" s="7"/>
      <c r="D31" s="14"/>
      <c r="E31" s="14"/>
      <c r="F31" s="67"/>
      <c r="G31" s="67"/>
      <c r="H31" s="58">
        <f t="shared" si="0"/>
        <v>0</v>
      </c>
    </row>
    <row r="32" spans="1:8" x14ac:dyDescent="0.25">
      <c r="A32" s="20">
        <f t="shared" si="4"/>
        <v>1.4500000000000004</v>
      </c>
      <c r="B32" s="8" t="s">
        <v>25</v>
      </c>
      <c r="C32" s="8"/>
      <c r="D32" s="15"/>
      <c r="E32" s="15"/>
      <c r="F32" s="72"/>
      <c r="G32" s="72"/>
      <c r="H32" s="58">
        <f t="shared" si="0"/>
        <v>0</v>
      </c>
    </row>
    <row r="33" spans="1:8" x14ac:dyDescent="0.25">
      <c r="A33" s="20">
        <f>+A32+0.1</f>
        <v>1.5500000000000005</v>
      </c>
      <c r="B33" s="7" t="s">
        <v>26</v>
      </c>
      <c r="C33" s="7"/>
      <c r="D33" s="14"/>
      <c r="E33" s="14"/>
      <c r="F33" s="67"/>
      <c r="G33" s="67"/>
      <c r="H33" s="58">
        <f t="shared" si="0"/>
        <v>0</v>
      </c>
    </row>
    <row r="34" spans="1:8" s="4" customFormat="1" ht="15.65" customHeight="1" thickBot="1" x14ac:dyDescent="0.3">
      <c r="A34" s="23"/>
      <c r="B34" s="24" t="s">
        <v>71</v>
      </c>
      <c r="C34" s="24"/>
      <c r="D34" s="25"/>
      <c r="E34" s="25"/>
      <c r="F34" s="73"/>
      <c r="G34" s="73"/>
      <c r="H34" s="59">
        <f>SUM(H8:H33)</f>
        <v>0</v>
      </c>
    </row>
    <row r="35" spans="1:8" ht="13" thickBot="1" x14ac:dyDescent="0.3">
      <c r="A35" s="21"/>
      <c r="B35" s="9"/>
      <c r="C35" s="9"/>
      <c r="D35" s="16"/>
      <c r="E35" s="16"/>
      <c r="F35" s="74"/>
      <c r="G35" s="74"/>
      <c r="H35" s="60"/>
    </row>
    <row r="36" spans="1:8" s="4" customFormat="1" x14ac:dyDescent="0.25">
      <c r="A36" s="19">
        <f>+A6+1</f>
        <v>2</v>
      </c>
      <c r="B36" s="6" t="s">
        <v>9</v>
      </c>
      <c r="C36" s="6"/>
      <c r="D36" s="13"/>
      <c r="E36" s="13"/>
      <c r="F36" s="66"/>
      <c r="G36" s="66"/>
      <c r="H36" s="57"/>
    </row>
    <row r="37" spans="1:8" x14ac:dyDescent="0.25">
      <c r="A37" s="83">
        <f>+A36+0.1</f>
        <v>2.1</v>
      </c>
      <c r="B37" s="84" t="s">
        <v>62</v>
      </c>
      <c r="C37" s="7"/>
      <c r="D37" s="14"/>
      <c r="E37" s="14"/>
      <c r="F37" s="67"/>
      <c r="G37" s="67"/>
      <c r="H37" s="58">
        <f t="shared" ref="H37:H49" si="5">E37*(F37+G37)</f>
        <v>0</v>
      </c>
    </row>
    <row r="38" spans="1:8" ht="15.65" customHeight="1" x14ac:dyDescent="0.25">
      <c r="A38" s="20">
        <f>A37+0.1</f>
        <v>2.2000000000000002</v>
      </c>
      <c r="B38" s="7" t="s">
        <v>18</v>
      </c>
      <c r="C38" s="7"/>
      <c r="D38" s="14"/>
      <c r="E38" s="14"/>
      <c r="F38" s="71"/>
      <c r="G38" s="67"/>
      <c r="H38" s="58">
        <f t="shared" si="5"/>
        <v>0</v>
      </c>
    </row>
    <row r="39" spans="1:8" ht="15.65" customHeight="1" x14ac:dyDescent="0.25">
      <c r="A39" s="20">
        <f>+A38+0.01</f>
        <v>2.21</v>
      </c>
      <c r="B39" s="7" t="s">
        <v>19</v>
      </c>
      <c r="C39" s="7"/>
      <c r="D39" s="14"/>
      <c r="E39" s="14"/>
      <c r="F39" s="71"/>
      <c r="G39" s="67"/>
      <c r="H39" s="58">
        <f t="shared" si="5"/>
        <v>0</v>
      </c>
    </row>
    <row r="40" spans="1:8" ht="15.65" customHeight="1" x14ac:dyDescent="0.25">
      <c r="A40" s="20">
        <f>+A39+0.01</f>
        <v>2.2199999999999998</v>
      </c>
      <c r="B40" s="7" t="s">
        <v>20</v>
      </c>
      <c r="C40" s="7"/>
      <c r="D40" s="14"/>
      <c r="E40" s="14"/>
      <c r="F40" s="71"/>
      <c r="G40" s="67"/>
      <c r="H40" s="58">
        <f t="shared" si="5"/>
        <v>0</v>
      </c>
    </row>
    <row r="41" spans="1:8" ht="15.65" customHeight="1" x14ac:dyDescent="0.25">
      <c r="A41" s="20">
        <f>+A40+0.01</f>
        <v>2.2299999999999995</v>
      </c>
      <c r="B41" s="7" t="s">
        <v>63</v>
      </c>
      <c r="C41" s="7"/>
      <c r="D41" s="14"/>
      <c r="E41" s="14"/>
      <c r="F41" s="71"/>
      <c r="G41" s="67"/>
      <c r="H41" s="58">
        <f t="shared" si="5"/>
        <v>0</v>
      </c>
    </row>
    <row r="42" spans="1:8" ht="15.65" customHeight="1" x14ac:dyDescent="0.25">
      <c r="A42" s="20">
        <f>+A39+0.01</f>
        <v>2.2199999999999998</v>
      </c>
      <c r="B42" s="7" t="s">
        <v>64</v>
      </c>
      <c r="C42" s="7"/>
      <c r="D42" s="14"/>
      <c r="E42" s="14"/>
      <c r="F42" s="71"/>
      <c r="G42" s="67"/>
      <c r="H42" s="58">
        <f t="shared" si="5"/>
        <v>0</v>
      </c>
    </row>
    <row r="43" spans="1:8" x14ac:dyDescent="0.25">
      <c r="A43" s="83">
        <f>A37+0.1</f>
        <v>2.2000000000000002</v>
      </c>
      <c r="B43" s="84" t="s">
        <v>65</v>
      </c>
      <c r="C43" s="7"/>
      <c r="D43" s="14"/>
      <c r="E43" s="14"/>
      <c r="F43" s="67"/>
      <c r="G43" s="67"/>
      <c r="H43" s="58">
        <f t="shared" si="5"/>
        <v>0</v>
      </c>
    </row>
    <row r="44" spans="1:8" x14ac:dyDescent="0.25">
      <c r="A44" s="20">
        <f>A43+0.01</f>
        <v>2.21</v>
      </c>
      <c r="B44" s="7" t="s">
        <v>66</v>
      </c>
      <c r="C44" s="7"/>
      <c r="D44" s="14"/>
      <c r="E44" s="14"/>
      <c r="F44" s="71"/>
      <c r="G44" s="67"/>
      <c r="H44" s="58">
        <f t="shared" si="5"/>
        <v>0</v>
      </c>
    </row>
    <row r="45" spans="1:8" x14ac:dyDescent="0.25">
      <c r="A45" s="20">
        <f t="shared" ref="A45:A48" si="6">A44+0.01</f>
        <v>2.2199999999999998</v>
      </c>
      <c r="B45" s="7" t="s">
        <v>67</v>
      </c>
      <c r="C45" s="7"/>
      <c r="D45" s="14"/>
      <c r="E45" s="14"/>
      <c r="F45" s="71"/>
      <c r="G45" s="67"/>
      <c r="H45" s="58">
        <f t="shared" si="5"/>
        <v>0</v>
      </c>
    </row>
    <row r="46" spans="1:8" x14ac:dyDescent="0.25">
      <c r="A46" s="20">
        <f t="shared" si="6"/>
        <v>2.2299999999999995</v>
      </c>
      <c r="B46" s="7" t="s">
        <v>68</v>
      </c>
      <c r="C46" s="7"/>
      <c r="D46" s="14"/>
      <c r="E46" s="14"/>
      <c r="F46" s="71"/>
      <c r="G46" s="67"/>
      <c r="H46" s="58">
        <f t="shared" si="5"/>
        <v>0</v>
      </c>
    </row>
    <row r="47" spans="1:8" x14ac:dyDescent="0.25">
      <c r="A47" s="20">
        <f t="shared" si="6"/>
        <v>2.2399999999999993</v>
      </c>
      <c r="B47" s="7" t="s">
        <v>69</v>
      </c>
      <c r="C47" s="7"/>
      <c r="D47" s="14"/>
      <c r="E47" s="14"/>
      <c r="F47" s="67"/>
      <c r="G47" s="67"/>
      <c r="H47" s="58">
        <f t="shared" si="5"/>
        <v>0</v>
      </c>
    </row>
    <row r="48" spans="1:8" x14ac:dyDescent="0.25">
      <c r="A48" s="20">
        <f t="shared" si="6"/>
        <v>2.2499999999999991</v>
      </c>
      <c r="B48" s="8" t="s">
        <v>25</v>
      </c>
      <c r="C48" s="8"/>
      <c r="D48" s="15"/>
      <c r="E48" s="15"/>
      <c r="F48" s="72"/>
      <c r="G48" s="72"/>
      <c r="H48" s="58">
        <f t="shared" si="5"/>
        <v>0</v>
      </c>
    </row>
    <row r="49" spans="1:8" x14ac:dyDescent="0.25">
      <c r="A49" s="20">
        <f>+A48+0.1</f>
        <v>2.3499999999999992</v>
      </c>
      <c r="B49" s="7" t="s">
        <v>70</v>
      </c>
      <c r="C49" s="7"/>
      <c r="D49" s="14"/>
      <c r="E49" s="14"/>
      <c r="F49" s="67"/>
      <c r="G49" s="67"/>
      <c r="H49" s="58">
        <f t="shared" si="5"/>
        <v>0</v>
      </c>
    </row>
    <row r="50" spans="1:8" s="4" customFormat="1" ht="15.65" customHeight="1" thickBot="1" x14ac:dyDescent="0.3">
      <c r="A50" s="23"/>
      <c r="B50" s="24" t="s">
        <v>27</v>
      </c>
      <c r="C50" s="24"/>
      <c r="D50" s="25"/>
      <c r="E50" s="25"/>
      <c r="F50" s="73"/>
      <c r="G50" s="73"/>
      <c r="H50" s="59">
        <f>SUM(H36:H49)</f>
        <v>0</v>
      </c>
    </row>
    <row r="51" spans="1:8" ht="13" thickBot="1" x14ac:dyDescent="0.3">
      <c r="A51" s="21"/>
      <c r="B51" s="9"/>
      <c r="C51" s="9"/>
      <c r="D51" s="16"/>
      <c r="E51" s="16"/>
      <c r="F51" s="74"/>
      <c r="G51" s="74"/>
      <c r="H51" s="60"/>
    </row>
    <row r="52" spans="1:8" s="4" customFormat="1" x14ac:dyDescent="0.25">
      <c r="A52" s="19">
        <f>+A36+1</f>
        <v>3</v>
      </c>
      <c r="B52" s="6" t="s">
        <v>28</v>
      </c>
      <c r="C52" s="6"/>
      <c r="D52" s="13"/>
      <c r="E52" s="13"/>
      <c r="F52" s="66"/>
      <c r="G52" s="66"/>
      <c r="H52" s="57"/>
    </row>
    <row r="53" spans="1:8" x14ac:dyDescent="0.25">
      <c r="A53" s="83">
        <f>+A52+0.1</f>
        <v>3.1</v>
      </c>
      <c r="B53" s="84" t="s">
        <v>76</v>
      </c>
      <c r="C53" s="7"/>
      <c r="D53" s="14"/>
      <c r="E53" s="14"/>
      <c r="F53" s="67"/>
      <c r="G53" s="67"/>
      <c r="H53" s="58">
        <f t="shared" ref="H53:H57" si="7">E53*(F53+G53)</f>
        <v>0</v>
      </c>
    </row>
    <row r="54" spans="1:8" x14ac:dyDescent="0.25">
      <c r="A54" s="20">
        <f>A53+0.01</f>
        <v>3.11</v>
      </c>
      <c r="B54" s="38" t="s">
        <v>73</v>
      </c>
      <c r="C54" s="7"/>
      <c r="D54" s="14"/>
      <c r="E54" s="14"/>
      <c r="F54" s="67"/>
      <c r="G54" s="67"/>
      <c r="H54" s="58">
        <f t="shared" si="7"/>
        <v>0</v>
      </c>
    </row>
    <row r="55" spans="1:8" x14ac:dyDescent="0.25">
      <c r="A55" s="20">
        <f t="shared" ref="A55:A58" si="8">A54+0.01</f>
        <v>3.1199999999999997</v>
      </c>
      <c r="B55" s="38" t="s">
        <v>74</v>
      </c>
      <c r="C55" s="7"/>
      <c r="D55" s="14"/>
      <c r="E55" s="14"/>
      <c r="F55" s="67"/>
      <c r="G55" s="67"/>
      <c r="H55" s="58">
        <f t="shared" si="7"/>
        <v>0</v>
      </c>
    </row>
    <row r="56" spans="1:8" x14ac:dyDescent="0.25">
      <c r="A56" s="20">
        <f t="shared" si="8"/>
        <v>3.1299999999999994</v>
      </c>
      <c r="B56" s="38" t="s">
        <v>72</v>
      </c>
      <c r="C56" s="7"/>
      <c r="D56" s="14"/>
      <c r="E56" s="14"/>
      <c r="F56" s="67"/>
      <c r="G56" s="67"/>
      <c r="H56" s="58">
        <f t="shared" si="7"/>
        <v>0</v>
      </c>
    </row>
    <row r="57" spans="1:8" x14ac:dyDescent="0.25">
      <c r="A57" s="20">
        <f t="shared" si="8"/>
        <v>3.1399999999999992</v>
      </c>
      <c r="B57" s="7" t="s">
        <v>29</v>
      </c>
      <c r="C57" s="7"/>
      <c r="D57" s="14"/>
      <c r="E57" s="14"/>
      <c r="F57" s="67"/>
      <c r="G57" s="67"/>
      <c r="H57" s="58">
        <f t="shared" si="7"/>
        <v>0</v>
      </c>
    </row>
    <row r="58" spans="1:8" x14ac:dyDescent="0.25">
      <c r="A58" s="20">
        <f t="shared" si="8"/>
        <v>3.149999999999999</v>
      </c>
      <c r="B58" s="7" t="s">
        <v>75</v>
      </c>
      <c r="C58" s="7"/>
      <c r="D58" s="14"/>
      <c r="E58" s="14"/>
      <c r="F58" s="67"/>
      <c r="G58" s="67"/>
      <c r="H58" s="58">
        <f>E58*(F58+G58)</f>
        <v>0</v>
      </c>
    </row>
    <row r="59" spans="1:8" x14ac:dyDescent="0.25">
      <c r="A59" s="83">
        <f>A53+0.1</f>
        <v>3.2</v>
      </c>
      <c r="B59" s="84" t="s">
        <v>65</v>
      </c>
      <c r="C59" s="7"/>
      <c r="D59" s="14"/>
      <c r="E59" s="14"/>
      <c r="F59" s="67"/>
      <c r="G59" s="67"/>
      <c r="H59" s="58">
        <f t="shared" ref="H59:H66" si="9">E59*(F59+G59)</f>
        <v>0</v>
      </c>
    </row>
    <row r="60" spans="1:8" x14ac:dyDescent="0.25">
      <c r="A60" s="20">
        <f>A59+0.01</f>
        <v>3.21</v>
      </c>
      <c r="B60" s="7" t="s">
        <v>66</v>
      </c>
      <c r="C60" s="7"/>
      <c r="D60" s="14"/>
      <c r="E60" s="14"/>
      <c r="F60" s="71"/>
      <c r="G60" s="67"/>
      <c r="H60" s="58">
        <f t="shared" si="9"/>
        <v>0</v>
      </c>
    </row>
    <row r="61" spans="1:8" x14ac:dyDescent="0.25">
      <c r="A61" s="20">
        <f t="shared" ref="A61:A66" si="10">A60+0.01</f>
        <v>3.2199999999999998</v>
      </c>
      <c r="B61" s="7" t="s">
        <v>24</v>
      </c>
      <c r="C61" s="7"/>
      <c r="D61" s="14"/>
      <c r="E61" s="14"/>
      <c r="F61" s="67"/>
      <c r="G61" s="67"/>
      <c r="H61" s="58">
        <f>E61*(F61+G61)</f>
        <v>0</v>
      </c>
    </row>
    <row r="62" spans="1:8" x14ac:dyDescent="0.25">
      <c r="A62" s="20">
        <f t="shared" si="10"/>
        <v>3.2299999999999995</v>
      </c>
      <c r="B62" s="7" t="s">
        <v>77</v>
      </c>
      <c r="C62" s="7"/>
      <c r="D62" s="14"/>
      <c r="E62" s="14"/>
      <c r="F62" s="71"/>
      <c r="G62" s="67"/>
      <c r="H62" s="58">
        <f t="shared" si="9"/>
        <v>0</v>
      </c>
    </row>
    <row r="63" spans="1:8" x14ac:dyDescent="0.25">
      <c r="A63" s="20">
        <f t="shared" si="10"/>
        <v>3.2399999999999993</v>
      </c>
      <c r="B63" s="7" t="s">
        <v>68</v>
      </c>
      <c r="C63" s="7"/>
      <c r="D63" s="14"/>
      <c r="E63" s="14"/>
      <c r="F63" s="71"/>
      <c r="G63" s="67"/>
      <c r="H63" s="58">
        <f t="shared" si="9"/>
        <v>0</v>
      </c>
    </row>
    <row r="64" spans="1:8" x14ac:dyDescent="0.25">
      <c r="A64" s="20">
        <f t="shared" si="10"/>
        <v>3.2499999999999991</v>
      </c>
      <c r="B64" s="7" t="s">
        <v>69</v>
      </c>
      <c r="C64" s="7"/>
      <c r="D64" s="14"/>
      <c r="E64" s="14"/>
      <c r="F64" s="67"/>
      <c r="G64" s="67"/>
      <c r="H64" s="58">
        <f t="shared" si="9"/>
        <v>0</v>
      </c>
    </row>
    <row r="65" spans="1:8" x14ac:dyDescent="0.25">
      <c r="A65" s="20">
        <f t="shared" si="10"/>
        <v>3.2599999999999989</v>
      </c>
      <c r="B65" s="8" t="s">
        <v>25</v>
      </c>
      <c r="C65" s="8"/>
      <c r="D65" s="15"/>
      <c r="E65" s="15"/>
      <c r="F65" s="72"/>
      <c r="G65" s="72"/>
      <c r="H65" s="58">
        <f t="shared" si="9"/>
        <v>0</v>
      </c>
    </row>
    <row r="66" spans="1:8" x14ac:dyDescent="0.25">
      <c r="A66" s="20">
        <f t="shared" si="10"/>
        <v>3.2699999999999987</v>
      </c>
      <c r="B66" s="7" t="s">
        <v>70</v>
      </c>
      <c r="C66" s="7"/>
      <c r="D66" s="14"/>
      <c r="E66" s="14"/>
      <c r="F66" s="67"/>
      <c r="G66" s="67"/>
      <c r="H66" s="58">
        <f t="shared" si="9"/>
        <v>0</v>
      </c>
    </row>
    <row r="67" spans="1:8" s="4" customFormat="1" ht="13" thickBot="1" x14ac:dyDescent="0.3">
      <c r="A67" s="23"/>
      <c r="B67" s="24" t="s">
        <v>30</v>
      </c>
      <c r="C67" s="24"/>
      <c r="D67" s="25"/>
      <c r="E67" s="25"/>
      <c r="F67" s="73"/>
      <c r="G67" s="73"/>
      <c r="H67" s="59">
        <f>SUM(H54:H66)</f>
        <v>0</v>
      </c>
    </row>
    <row r="68" spans="1:8" s="4" customFormat="1" ht="13" thickBot="1" x14ac:dyDescent="0.3">
      <c r="A68" s="21"/>
      <c r="B68" s="9"/>
      <c r="C68" s="9"/>
      <c r="D68" s="16"/>
      <c r="E68" s="16"/>
      <c r="F68" s="74"/>
      <c r="G68" s="74"/>
      <c r="H68" s="60"/>
    </row>
    <row r="69" spans="1:8" ht="14.15" customHeight="1" x14ac:dyDescent="0.25">
      <c r="A69" s="19">
        <f>+A52+1</f>
        <v>4</v>
      </c>
      <c r="B69" s="6" t="s">
        <v>88</v>
      </c>
      <c r="C69" s="6"/>
      <c r="D69" s="13"/>
      <c r="E69" s="13"/>
      <c r="F69" s="66"/>
      <c r="G69" s="66"/>
      <c r="H69" s="57"/>
    </row>
    <row r="70" spans="1:8" x14ac:dyDescent="0.25">
      <c r="A70" s="20">
        <f>A69+0.1</f>
        <v>4.0999999999999996</v>
      </c>
      <c r="B70" s="7" t="s">
        <v>86</v>
      </c>
      <c r="C70" s="7"/>
      <c r="D70" s="14"/>
      <c r="E70" s="39"/>
      <c r="F70" s="67"/>
      <c r="G70" s="67"/>
      <c r="H70" s="58">
        <f t="shared" ref="H70:H76" si="11">E70*(F70+G70)</f>
        <v>0</v>
      </c>
    </row>
    <row r="71" spans="1:8" x14ac:dyDescent="0.25">
      <c r="A71" s="20">
        <f>A70+0.1</f>
        <v>4.1999999999999993</v>
      </c>
      <c r="B71" s="7" t="s">
        <v>87</v>
      </c>
      <c r="C71" s="7"/>
      <c r="D71" s="14"/>
      <c r="E71" s="39"/>
      <c r="F71" s="67"/>
      <c r="G71" s="67"/>
      <c r="H71" s="58">
        <f t="shared" si="11"/>
        <v>0</v>
      </c>
    </row>
    <row r="72" spans="1:8" x14ac:dyDescent="0.25">
      <c r="A72" s="20">
        <f>A71+0.1</f>
        <v>4.2999999999999989</v>
      </c>
      <c r="B72" s="7" t="s">
        <v>152</v>
      </c>
      <c r="C72" s="7"/>
      <c r="D72" s="14"/>
      <c r="E72" s="39"/>
      <c r="F72" s="67"/>
      <c r="G72" s="67"/>
      <c r="H72" s="58">
        <f t="shared" si="11"/>
        <v>0</v>
      </c>
    </row>
    <row r="73" spans="1:8" ht="25" x14ac:dyDescent="0.25">
      <c r="A73" s="20">
        <f t="shared" ref="A73:A77" si="12">A72+0.1</f>
        <v>4.3999999999999986</v>
      </c>
      <c r="B73" s="7" t="s">
        <v>78</v>
      </c>
      <c r="C73" s="7"/>
      <c r="D73" s="14"/>
      <c r="E73" s="39"/>
      <c r="F73" s="67"/>
      <c r="G73" s="67"/>
      <c r="H73" s="58">
        <f t="shared" si="11"/>
        <v>0</v>
      </c>
    </row>
    <row r="74" spans="1:8" x14ac:dyDescent="0.25">
      <c r="A74" s="20">
        <f t="shared" si="12"/>
        <v>4.4999999999999982</v>
      </c>
      <c r="B74" s="7" t="s">
        <v>31</v>
      </c>
      <c r="C74" s="7"/>
      <c r="D74" s="14"/>
      <c r="E74" s="39"/>
      <c r="F74" s="67"/>
      <c r="G74" s="67"/>
      <c r="H74" s="58">
        <f t="shared" si="11"/>
        <v>0</v>
      </c>
    </row>
    <row r="75" spans="1:8" x14ac:dyDescent="0.25">
      <c r="A75" s="20">
        <f t="shared" si="12"/>
        <v>4.5999999999999979</v>
      </c>
      <c r="B75" s="7" t="s">
        <v>32</v>
      </c>
      <c r="C75" s="7"/>
      <c r="D75" s="14"/>
      <c r="E75" s="14"/>
      <c r="F75" s="67"/>
      <c r="G75" s="67"/>
      <c r="H75" s="58">
        <f t="shared" si="11"/>
        <v>0</v>
      </c>
    </row>
    <row r="76" spans="1:8" x14ac:dyDescent="0.25">
      <c r="A76" s="20">
        <f t="shared" si="12"/>
        <v>4.6999999999999975</v>
      </c>
      <c r="B76" s="7" t="s">
        <v>33</v>
      </c>
      <c r="C76" s="7"/>
      <c r="D76" s="14"/>
      <c r="E76" s="14"/>
      <c r="F76" s="67"/>
      <c r="G76" s="67"/>
      <c r="H76" s="58">
        <f t="shared" si="11"/>
        <v>0</v>
      </c>
    </row>
    <row r="77" spans="1:8" ht="15.65" customHeight="1" x14ac:dyDescent="0.25">
      <c r="A77" s="20">
        <f t="shared" si="12"/>
        <v>4.7999999999999972</v>
      </c>
      <c r="B77" s="7" t="s">
        <v>36</v>
      </c>
      <c r="C77" s="7"/>
      <c r="D77" s="14"/>
      <c r="E77" s="14"/>
      <c r="F77" s="67"/>
      <c r="G77" s="67"/>
      <c r="H77" s="58">
        <f>E77*(F77+G77)</f>
        <v>0</v>
      </c>
    </row>
    <row r="78" spans="1:8" s="4" customFormat="1" ht="15.65" customHeight="1" thickBot="1" x14ac:dyDescent="0.3">
      <c r="A78" s="23"/>
      <c r="B78" s="24" t="s">
        <v>34</v>
      </c>
      <c r="C78" s="24"/>
      <c r="D78" s="25"/>
      <c r="E78" s="25"/>
      <c r="F78" s="73"/>
      <c r="G78" s="73"/>
      <c r="H78" s="59">
        <f>SUM(H70:H77)</f>
        <v>0</v>
      </c>
    </row>
    <row r="79" spans="1:8" s="4" customFormat="1" ht="13" thickBot="1" x14ac:dyDescent="0.3">
      <c r="A79" s="21"/>
      <c r="B79" s="9"/>
      <c r="C79" s="9"/>
      <c r="D79" s="16"/>
      <c r="E79" s="16"/>
      <c r="F79" s="74"/>
      <c r="G79" s="74"/>
      <c r="H79" s="60"/>
    </row>
    <row r="80" spans="1:8" ht="14.15" customHeight="1" x14ac:dyDescent="0.25">
      <c r="A80" s="19">
        <f>+A69+1</f>
        <v>5</v>
      </c>
      <c r="B80" s="6" t="s">
        <v>35</v>
      </c>
      <c r="C80" s="6"/>
      <c r="D80" s="13"/>
      <c r="E80" s="13"/>
      <c r="F80" s="66"/>
      <c r="G80" s="66"/>
      <c r="H80" s="57"/>
    </row>
    <row r="81" spans="1:8" ht="37.5" x14ac:dyDescent="0.25">
      <c r="A81" s="20">
        <f>A80+0.1</f>
        <v>5.0999999999999996</v>
      </c>
      <c r="B81" s="7" t="s">
        <v>79</v>
      </c>
      <c r="C81" s="7"/>
      <c r="D81" s="14"/>
      <c r="E81" s="14"/>
      <c r="F81" s="67"/>
      <c r="G81" s="67"/>
      <c r="H81" s="58">
        <f>E81*(F81+G81)</f>
        <v>0</v>
      </c>
    </row>
    <row r="82" spans="1:8" ht="37.5" x14ac:dyDescent="0.25">
      <c r="A82" s="20">
        <f t="shared" ref="A82" si="13">A81+0.1</f>
        <v>5.1999999999999993</v>
      </c>
      <c r="B82" s="7" t="s">
        <v>80</v>
      </c>
      <c r="C82" s="7"/>
      <c r="D82" s="14"/>
      <c r="E82" s="14"/>
      <c r="F82" s="67"/>
      <c r="G82" s="67"/>
      <c r="H82" s="58">
        <f>E82*(F82+G82)</f>
        <v>0</v>
      </c>
    </row>
    <row r="83" spans="1:8" x14ac:dyDescent="0.25">
      <c r="A83" s="20">
        <f>A82+0.1</f>
        <v>5.2999999999999989</v>
      </c>
      <c r="B83" s="7" t="s">
        <v>81</v>
      </c>
      <c r="C83" s="7"/>
      <c r="D83" s="14"/>
      <c r="E83" s="14"/>
      <c r="F83" s="67"/>
      <c r="G83" s="67"/>
      <c r="H83" s="58">
        <f>E83*(F83+G83)</f>
        <v>0</v>
      </c>
    </row>
    <row r="84" spans="1:8" x14ac:dyDescent="0.25">
      <c r="A84" s="20">
        <f t="shared" ref="A84" si="14">A83+0.1</f>
        <v>5.3999999999999986</v>
      </c>
      <c r="B84" s="7" t="s">
        <v>32</v>
      </c>
      <c r="C84" s="7"/>
      <c r="D84" s="14"/>
      <c r="E84" s="14"/>
      <c r="F84" s="67"/>
      <c r="G84" s="67"/>
      <c r="H84" s="58">
        <f>E84*(F84+G84)</f>
        <v>0</v>
      </c>
    </row>
    <row r="85" spans="1:8" s="4" customFormat="1" ht="15.65" customHeight="1" thickBot="1" x14ac:dyDescent="0.3">
      <c r="A85" s="23"/>
      <c r="B85" s="24" t="s">
        <v>38</v>
      </c>
      <c r="C85" s="24"/>
      <c r="D85" s="25"/>
      <c r="E85" s="25"/>
      <c r="F85" s="73"/>
      <c r="G85" s="73"/>
      <c r="H85" s="59">
        <f>SUM(H81:H84)</f>
        <v>0</v>
      </c>
    </row>
    <row r="86" spans="1:8" s="4" customFormat="1" ht="13" thickBot="1" x14ac:dyDescent="0.3">
      <c r="A86" s="21"/>
      <c r="B86" s="9"/>
      <c r="C86" s="9"/>
      <c r="D86" s="16"/>
      <c r="E86" s="16"/>
      <c r="F86" s="74"/>
      <c r="G86" s="74"/>
      <c r="H86" s="60"/>
    </row>
    <row r="87" spans="1:8" ht="14.15" customHeight="1" x14ac:dyDescent="0.25">
      <c r="A87" s="19">
        <f>+A80+1</f>
        <v>6</v>
      </c>
      <c r="B87" s="6" t="s">
        <v>149</v>
      </c>
      <c r="C87" s="6"/>
      <c r="D87" s="13"/>
      <c r="E87" s="13"/>
      <c r="F87" s="66"/>
      <c r="G87" s="66"/>
      <c r="H87" s="57"/>
    </row>
    <row r="88" spans="1:8" x14ac:dyDescent="0.25">
      <c r="A88" s="83">
        <f>+A87+0.1</f>
        <v>6.1</v>
      </c>
      <c r="B88" s="84" t="s">
        <v>160</v>
      </c>
      <c r="C88" s="7"/>
      <c r="D88" s="14"/>
      <c r="E88" s="14"/>
      <c r="F88" s="67"/>
      <c r="G88" s="67"/>
      <c r="H88" s="58">
        <f t="shared" ref="H88" si="15">E88*(F88+G88)</f>
        <v>0</v>
      </c>
    </row>
    <row r="89" spans="1:8" x14ac:dyDescent="0.25">
      <c r="A89" s="20">
        <f>A87+0.01</f>
        <v>6.01</v>
      </c>
      <c r="B89" s="7" t="s">
        <v>158</v>
      </c>
      <c r="C89" s="7"/>
      <c r="D89" s="14"/>
      <c r="E89" s="14"/>
      <c r="F89" s="67"/>
      <c r="G89" s="67"/>
      <c r="H89" s="58">
        <f>E89*(F89+G89)</f>
        <v>0</v>
      </c>
    </row>
    <row r="90" spans="1:8" x14ac:dyDescent="0.25">
      <c r="A90" s="20">
        <f>A89+0.01</f>
        <v>6.02</v>
      </c>
      <c r="B90" s="7" t="s">
        <v>159</v>
      </c>
      <c r="C90" s="7"/>
      <c r="D90" s="14"/>
      <c r="E90" s="14"/>
      <c r="F90" s="67"/>
      <c r="G90" s="67"/>
      <c r="H90" s="58">
        <f>E90*(F90+G90)</f>
        <v>0</v>
      </c>
    </row>
    <row r="91" spans="1:8" x14ac:dyDescent="0.25">
      <c r="A91" s="20">
        <f>A90+0.01</f>
        <v>6.0299999999999994</v>
      </c>
      <c r="B91" s="7" t="s">
        <v>161</v>
      </c>
      <c r="C91" s="7"/>
      <c r="D91" s="14"/>
      <c r="E91" s="14"/>
      <c r="F91" s="67"/>
      <c r="G91" s="67"/>
      <c r="H91" s="58">
        <f>E91*(F91+G91)</f>
        <v>0</v>
      </c>
    </row>
    <row r="92" spans="1:8" x14ac:dyDescent="0.25">
      <c r="A92" s="83">
        <f>A88+0.1</f>
        <v>6.1999999999999993</v>
      </c>
      <c r="B92" s="84" t="s">
        <v>65</v>
      </c>
      <c r="C92" s="7"/>
      <c r="D92" s="14"/>
      <c r="E92" s="14"/>
      <c r="F92" s="67"/>
      <c r="G92" s="67"/>
      <c r="H92" s="58">
        <f t="shared" ref="H92" si="16">E92*(F92+G92)</f>
        <v>0</v>
      </c>
    </row>
    <row r="93" spans="1:8" x14ac:dyDescent="0.25">
      <c r="A93" s="20">
        <f>A92+0.01</f>
        <v>6.2099999999999991</v>
      </c>
      <c r="B93" s="7" t="s">
        <v>162</v>
      </c>
      <c r="C93" s="7"/>
      <c r="D93" s="14"/>
      <c r="E93" s="14"/>
      <c r="F93" s="67"/>
      <c r="G93" s="67"/>
      <c r="H93" s="58">
        <f>E93*(F93+G93)</f>
        <v>0</v>
      </c>
    </row>
    <row r="94" spans="1:8" x14ac:dyDescent="0.25">
      <c r="A94" s="20">
        <f t="shared" ref="A94:A97" si="17">A93+0.01</f>
        <v>6.2199999999999989</v>
      </c>
      <c r="B94" s="7" t="s">
        <v>163</v>
      </c>
      <c r="C94" s="7"/>
      <c r="D94" s="14"/>
      <c r="E94" s="14"/>
      <c r="F94" s="67"/>
      <c r="G94" s="67"/>
      <c r="H94" s="58">
        <f>E94*(F94+G94)</f>
        <v>0</v>
      </c>
    </row>
    <row r="95" spans="1:8" x14ac:dyDescent="0.25">
      <c r="A95" s="20">
        <f t="shared" si="17"/>
        <v>6.2299999999999986</v>
      </c>
      <c r="B95" s="7" t="s">
        <v>164</v>
      </c>
      <c r="C95" s="7"/>
      <c r="D95" s="14"/>
      <c r="E95" s="14"/>
      <c r="F95" s="67"/>
      <c r="G95" s="67"/>
      <c r="H95" s="58">
        <f>E95*(F95+G95)</f>
        <v>0</v>
      </c>
    </row>
    <row r="96" spans="1:8" x14ac:dyDescent="0.25">
      <c r="A96" s="20">
        <f t="shared" si="17"/>
        <v>6.2399999999999984</v>
      </c>
      <c r="B96" s="7" t="s">
        <v>37</v>
      </c>
      <c r="C96" s="7"/>
      <c r="D96" s="14"/>
      <c r="E96" s="14"/>
      <c r="F96" s="67"/>
      <c r="G96" s="67"/>
      <c r="H96" s="58">
        <f>E96*(F96+G96)</f>
        <v>0</v>
      </c>
    </row>
    <row r="97" spans="1:8" ht="15.65" customHeight="1" x14ac:dyDescent="0.25">
      <c r="A97" s="20">
        <f t="shared" si="17"/>
        <v>6.2499999999999982</v>
      </c>
      <c r="B97" s="7" t="s">
        <v>36</v>
      </c>
      <c r="C97" s="7"/>
      <c r="D97" s="14"/>
      <c r="E97" s="14"/>
      <c r="F97" s="67"/>
      <c r="G97" s="67"/>
      <c r="H97" s="58">
        <f>E97*(F97+G97)</f>
        <v>0</v>
      </c>
    </row>
    <row r="98" spans="1:8" s="4" customFormat="1" ht="15.65" customHeight="1" thickBot="1" x14ac:dyDescent="0.3">
      <c r="A98" s="23"/>
      <c r="B98" s="24" t="s">
        <v>165</v>
      </c>
      <c r="C98" s="24"/>
      <c r="D98" s="25"/>
      <c r="E98" s="25"/>
      <c r="F98" s="73"/>
      <c r="G98" s="73"/>
      <c r="H98" s="59">
        <f>SUM(H89:H97)</f>
        <v>0</v>
      </c>
    </row>
    <row r="99" spans="1:8" s="4" customFormat="1" ht="15.65" customHeight="1" thickBot="1" x14ac:dyDescent="0.3">
      <c r="A99" s="21"/>
      <c r="B99" s="9"/>
      <c r="C99" s="9"/>
      <c r="D99" s="16"/>
      <c r="E99" s="16"/>
      <c r="F99" s="74"/>
      <c r="G99" s="74"/>
      <c r="H99" s="60"/>
    </row>
    <row r="100" spans="1:8" ht="13" thickBot="1" x14ac:dyDescent="0.3"/>
    <row r="101" spans="1:8" s="4" customFormat="1" x14ac:dyDescent="0.25">
      <c r="A101" s="10"/>
      <c r="B101" s="26" t="s">
        <v>153</v>
      </c>
      <c r="C101" s="27"/>
      <c r="D101" s="28"/>
      <c r="E101" s="28"/>
      <c r="F101" s="75"/>
      <c r="G101" s="75"/>
      <c r="H101" s="62">
        <f>+H34+H50+H67+H78+H85+H98</f>
        <v>0</v>
      </c>
    </row>
    <row r="102" spans="1:8" s="30" customFormat="1" x14ac:dyDescent="0.25">
      <c r="A102" s="29"/>
      <c r="B102" s="31" t="s">
        <v>39</v>
      </c>
      <c r="C102" s="32"/>
      <c r="D102" s="33"/>
      <c r="E102" s="33"/>
      <c r="F102" s="76"/>
      <c r="G102" s="76"/>
      <c r="H102" s="63">
        <f>+H101*20%</f>
        <v>0</v>
      </c>
    </row>
    <row r="103" spans="1:8" ht="13" thickBot="1" x14ac:dyDescent="0.3">
      <c r="B103" s="41" t="s">
        <v>154</v>
      </c>
      <c r="C103" s="42"/>
      <c r="D103" s="43"/>
      <c r="E103" s="43"/>
      <c r="F103" s="77"/>
      <c r="G103" s="77"/>
      <c r="H103" s="64">
        <f>H101+H102</f>
        <v>0</v>
      </c>
    </row>
    <row r="106" spans="1:8" x14ac:dyDescent="0.25">
      <c r="B106" s="2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tabSelected="1" workbookViewId="0">
      <selection activeCell="A4" sqref="A4:XFD4"/>
    </sheetView>
  </sheetViews>
  <sheetFormatPr baseColWidth="10" defaultColWidth="11.453125" defaultRowHeight="12.5" x14ac:dyDescent="0.25"/>
  <cols>
    <col min="1" max="1" width="31.7265625" bestFit="1" customWidth="1"/>
    <col min="2" max="2" width="12.81640625" bestFit="1" customWidth="1"/>
    <col min="3" max="4" width="17.453125" bestFit="1" customWidth="1"/>
  </cols>
  <sheetData>
    <row r="1" spans="1:4" ht="13" x14ac:dyDescent="0.3">
      <c r="A1" s="44" t="s">
        <v>40</v>
      </c>
      <c r="B1" s="45" t="s">
        <v>41</v>
      </c>
      <c r="C1" s="45" t="s">
        <v>42</v>
      </c>
      <c r="D1" s="45" t="s">
        <v>166</v>
      </c>
    </row>
    <row r="2" spans="1:4" x14ac:dyDescent="0.25">
      <c r="A2" s="50" t="s">
        <v>167</v>
      </c>
      <c r="B2" s="47">
        <f>'TF Vidéo CD Melun'!H89</f>
        <v>0</v>
      </c>
      <c r="C2" s="47">
        <f>'TO1_vidéo Melun'!H88</f>
        <v>0</v>
      </c>
      <c r="D2" s="47">
        <f>'TO2_vidéo Melun'!H101</f>
        <v>0</v>
      </c>
    </row>
    <row r="3" spans="1:4" x14ac:dyDescent="0.25">
      <c r="A3" s="50" t="s">
        <v>168</v>
      </c>
      <c r="B3" s="47">
        <f>+B2*1.2</f>
        <v>0</v>
      </c>
      <c r="C3" s="47">
        <f>+C2*1.2</f>
        <v>0</v>
      </c>
      <c r="D3" s="47">
        <f>+D2*1.2</f>
        <v>0</v>
      </c>
    </row>
    <row r="4" spans="1:4" x14ac:dyDescent="0.25">
      <c r="A4" s="50" t="s">
        <v>186</v>
      </c>
      <c r="B4" s="47"/>
      <c r="C4" s="47"/>
      <c r="D4" s="47"/>
    </row>
    <row r="5" spans="1:4" x14ac:dyDescent="0.25">
      <c r="A5" s="46" t="s">
        <v>43</v>
      </c>
      <c r="B5" s="48"/>
      <c r="C5" s="49"/>
      <c r="D5" s="4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topLeftCell="A33" workbookViewId="0">
      <selection activeCell="B25" sqref="B25:F25"/>
    </sheetView>
  </sheetViews>
  <sheetFormatPr baseColWidth="10" defaultColWidth="11.453125" defaultRowHeight="12.5" x14ac:dyDescent="0.25"/>
  <cols>
    <col min="1" max="1" width="47.36328125" customWidth="1"/>
    <col min="2" max="2" width="25.7265625" bestFit="1" customWidth="1"/>
    <col min="6" max="6" width="17.7265625" customWidth="1"/>
  </cols>
  <sheetData>
    <row r="1" spans="1:6" ht="39" x14ac:dyDescent="0.25">
      <c r="A1" s="85" t="s">
        <v>89</v>
      </c>
      <c r="B1" s="85" t="s">
        <v>90</v>
      </c>
      <c r="C1" s="101" t="s">
        <v>91</v>
      </c>
      <c r="D1" s="101" t="s">
        <v>92</v>
      </c>
      <c r="E1" s="101" t="s">
        <v>93</v>
      </c>
      <c r="F1" s="101" t="s">
        <v>94</v>
      </c>
    </row>
    <row r="2" spans="1:6" ht="14.5" x14ac:dyDescent="0.25">
      <c r="A2" s="87" t="s">
        <v>95</v>
      </c>
      <c r="B2" s="102"/>
      <c r="C2" s="103"/>
      <c r="D2" s="103"/>
      <c r="E2" s="103"/>
      <c r="F2" s="103"/>
    </row>
    <row r="3" spans="1:6" x14ac:dyDescent="0.25">
      <c r="A3" s="88" t="s">
        <v>96</v>
      </c>
      <c r="B3" s="89" t="s">
        <v>97</v>
      </c>
      <c r="C3" s="86"/>
      <c r="D3" s="86"/>
      <c r="E3" s="86"/>
      <c r="F3" s="86"/>
    </row>
    <row r="4" spans="1:6" x14ac:dyDescent="0.25">
      <c r="A4" s="104" t="s">
        <v>98</v>
      </c>
      <c r="B4" s="90" t="s">
        <v>99</v>
      </c>
      <c r="C4" s="48"/>
      <c r="D4" s="48"/>
      <c r="E4" s="48">
        <v>4</v>
      </c>
      <c r="F4" s="48"/>
    </row>
    <row r="5" spans="1:6" x14ac:dyDescent="0.25">
      <c r="A5" s="105"/>
      <c r="B5" s="90" t="s">
        <v>100</v>
      </c>
      <c r="C5" s="48"/>
      <c r="D5" s="48"/>
      <c r="E5" s="48">
        <v>3</v>
      </c>
      <c r="F5" s="48"/>
    </row>
    <row r="6" spans="1:6" x14ac:dyDescent="0.25">
      <c r="A6" s="88" t="s">
        <v>101</v>
      </c>
      <c r="B6" s="46" t="s">
        <v>102</v>
      </c>
      <c r="C6" s="48"/>
      <c r="D6" s="48">
        <v>2</v>
      </c>
      <c r="E6" s="48"/>
      <c r="F6" s="48"/>
    </row>
    <row r="7" spans="1:6" x14ac:dyDescent="0.25">
      <c r="A7" s="88" t="s">
        <v>103</v>
      </c>
      <c r="B7" s="46" t="s">
        <v>104</v>
      </c>
      <c r="C7" s="48">
        <v>1</v>
      </c>
      <c r="D7" s="48"/>
      <c r="E7" s="48">
        <v>4</v>
      </c>
      <c r="F7" s="48"/>
    </row>
    <row r="8" spans="1:6" x14ac:dyDescent="0.25">
      <c r="A8" s="88" t="s">
        <v>105</v>
      </c>
      <c r="B8" s="46" t="s">
        <v>106</v>
      </c>
      <c r="C8" s="48"/>
      <c r="D8" s="48"/>
      <c r="E8" s="48"/>
      <c r="F8" s="48">
        <v>1</v>
      </c>
    </row>
    <row r="9" spans="1:6" x14ac:dyDescent="0.25">
      <c r="A9" s="91" t="s">
        <v>107</v>
      </c>
      <c r="B9" s="89" t="s">
        <v>97</v>
      </c>
      <c r="C9" s="86"/>
      <c r="D9" s="86"/>
      <c r="E9" s="86"/>
      <c r="F9" s="86"/>
    </row>
    <row r="10" spans="1:6" s="51" customFormat="1" ht="13" x14ac:dyDescent="0.3">
      <c r="A10" s="106" t="s">
        <v>101</v>
      </c>
      <c r="B10" s="46" t="s">
        <v>108</v>
      </c>
      <c r="C10" s="86"/>
      <c r="D10" s="86">
        <v>7</v>
      </c>
      <c r="E10" s="86"/>
      <c r="F10" s="86"/>
    </row>
    <row r="11" spans="1:6" x14ac:dyDescent="0.25">
      <c r="A11" s="107"/>
      <c r="B11" s="46" t="s">
        <v>109</v>
      </c>
      <c r="C11" s="48"/>
      <c r="D11" s="48">
        <v>8</v>
      </c>
      <c r="E11" s="48"/>
      <c r="F11" s="48"/>
    </row>
    <row r="12" spans="1:6" x14ac:dyDescent="0.25">
      <c r="A12" s="107"/>
      <c r="B12" s="46" t="s">
        <v>110</v>
      </c>
      <c r="C12" s="48">
        <v>1</v>
      </c>
      <c r="D12" s="48">
        <v>8</v>
      </c>
      <c r="E12" s="48"/>
      <c r="F12" s="48"/>
    </row>
    <row r="13" spans="1:6" x14ac:dyDescent="0.25">
      <c r="A13" s="108"/>
      <c r="B13" s="46" t="s">
        <v>111</v>
      </c>
      <c r="C13" s="48">
        <v>1</v>
      </c>
      <c r="D13" s="48">
        <v>8</v>
      </c>
      <c r="E13" s="48"/>
      <c r="F13" s="48"/>
    </row>
    <row r="14" spans="1:6" ht="14.5" x14ac:dyDescent="0.35">
      <c r="A14" s="92" t="s">
        <v>112</v>
      </c>
      <c r="B14" s="93"/>
      <c r="C14" s="94">
        <f t="shared" ref="C14:F14" si="0">SUM(C3:C13)</f>
        <v>3</v>
      </c>
      <c r="D14" s="94">
        <f t="shared" si="0"/>
        <v>33</v>
      </c>
      <c r="E14" s="94">
        <f t="shared" si="0"/>
        <v>11</v>
      </c>
      <c r="F14" s="94">
        <f t="shared" si="0"/>
        <v>1</v>
      </c>
    </row>
    <row r="16" spans="1:6" ht="14.5" x14ac:dyDescent="0.35">
      <c r="A16" s="95" t="s">
        <v>113</v>
      </c>
      <c r="B16" s="95"/>
      <c r="C16" s="95"/>
      <c r="D16" s="95"/>
      <c r="E16" s="95"/>
      <c r="F16" s="95"/>
    </row>
    <row r="17" spans="1:6" x14ac:dyDescent="0.25">
      <c r="A17" s="106" t="s">
        <v>105</v>
      </c>
      <c r="B17" s="48" t="s">
        <v>114</v>
      </c>
      <c r="C17" s="48">
        <v>3</v>
      </c>
      <c r="D17" s="48"/>
      <c r="E17" s="48"/>
      <c r="F17" s="48">
        <v>4</v>
      </c>
    </row>
    <row r="18" spans="1:6" x14ac:dyDescent="0.25">
      <c r="A18" s="107"/>
      <c r="B18" s="48" t="s">
        <v>115</v>
      </c>
      <c r="C18" s="48"/>
      <c r="D18" s="48"/>
      <c r="E18" s="48"/>
      <c r="F18" s="48"/>
    </row>
    <row r="19" spans="1:6" x14ac:dyDescent="0.25">
      <c r="A19" s="107"/>
      <c r="B19" s="46" t="s">
        <v>116</v>
      </c>
      <c r="C19" s="48"/>
      <c r="D19" s="48"/>
      <c r="E19" s="48">
        <v>8</v>
      </c>
      <c r="F19" s="48"/>
    </row>
    <row r="20" spans="1:6" x14ac:dyDescent="0.25">
      <c r="A20" s="108"/>
      <c r="B20" s="48" t="s">
        <v>117</v>
      </c>
      <c r="C20" s="48">
        <v>2</v>
      </c>
      <c r="D20" s="48"/>
      <c r="E20" s="48"/>
      <c r="F20" s="48">
        <v>4</v>
      </c>
    </row>
    <row r="21" spans="1:6" x14ac:dyDescent="0.25">
      <c r="A21" s="106" t="s">
        <v>118</v>
      </c>
      <c r="B21" s="46" t="s">
        <v>116</v>
      </c>
      <c r="C21" s="48"/>
      <c r="D21" s="48"/>
      <c r="E21" s="48">
        <v>6</v>
      </c>
      <c r="F21" s="48"/>
    </row>
    <row r="22" spans="1:6" x14ac:dyDescent="0.25">
      <c r="A22" s="108"/>
      <c r="B22" s="46" t="s">
        <v>119</v>
      </c>
      <c r="C22" s="48">
        <v>4</v>
      </c>
      <c r="D22" s="48"/>
      <c r="E22" s="48">
        <v>7</v>
      </c>
      <c r="F22" s="48"/>
    </row>
    <row r="23" spans="1:6" ht="14.5" x14ac:dyDescent="0.35">
      <c r="A23" s="92" t="s">
        <v>120</v>
      </c>
      <c r="B23" s="93"/>
      <c r="C23" s="94">
        <f>SUM(C17:C22)</f>
        <v>9</v>
      </c>
      <c r="D23" s="94">
        <f t="shared" ref="D23:F23" si="1">SUM(D17:D22)</f>
        <v>0</v>
      </c>
      <c r="E23" s="94">
        <f t="shared" si="1"/>
        <v>21</v>
      </c>
      <c r="F23" s="94">
        <f t="shared" si="1"/>
        <v>8</v>
      </c>
    </row>
    <row r="25" spans="1:6" ht="14.5" x14ac:dyDescent="0.35">
      <c r="A25" s="95" t="s">
        <v>121</v>
      </c>
      <c r="B25" s="95"/>
      <c r="C25" s="95"/>
      <c r="D25" s="95"/>
      <c r="E25" s="95"/>
      <c r="F25" s="95"/>
    </row>
    <row r="26" spans="1:6" x14ac:dyDescent="0.25">
      <c r="A26" s="107" t="s">
        <v>101</v>
      </c>
      <c r="B26" s="46" t="s">
        <v>122</v>
      </c>
      <c r="C26" s="48"/>
      <c r="D26" s="48">
        <v>7</v>
      </c>
      <c r="E26" s="48"/>
      <c r="F26" s="48"/>
    </row>
    <row r="27" spans="1:6" x14ac:dyDescent="0.25">
      <c r="A27" s="107"/>
      <c r="B27" s="46" t="s">
        <v>123</v>
      </c>
      <c r="C27" s="48"/>
      <c r="D27" s="48">
        <v>2</v>
      </c>
      <c r="E27" s="48"/>
      <c r="F27" s="48"/>
    </row>
    <row r="28" spans="1:6" x14ac:dyDescent="0.25">
      <c r="A28" s="108"/>
      <c r="B28" s="46" t="s">
        <v>124</v>
      </c>
      <c r="C28" s="48"/>
      <c r="D28" s="48">
        <v>7</v>
      </c>
      <c r="E28" s="48"/>
      <c r="F28" s="48"/>
    </row>
    <row r="29" spans="1:6" x14ac:dyDescent="0.25">
      <c r="A29" s="88" t="s">
        <v>125</v>
      </c>
      <c r="B29" s="46" t="s">
        <v>108</v>
      </c>
      <c r="C29" s="86"/>
      <c r="D29" s="86">
        <v>1</v>
      </c>
      <c r="E29" s="86"/>
      <c r="F29" s="86"/>
    </row>
    <row r="30" spans="1:6" x14ac:dyDescent="0.25">
      <c r="A30" s="107" t="s">
        <v>126</v>
      </c>
      <c r="B30" s="46" t="s">
        <v>127</v>
      </c>
      <c r="C30" s="48"/>
      <c r="D30" s="48">
        <v>8</v>
      </c>
      <c r="E30" s="48"/>
      <c r="F30" s="48"/>
    </row>
    <row r="31" spans="1:6" x14ac:dyDescent="0.25">
      <c r="A31" s="107"/>
      <c r="B31" s="46" t="s">
        <v>128</v>
      </c>
      <c r="C31" s="48">
        <v>1</v>
      </c>
      <c r="D31" s="48">
        <v>3</v>
      </c>
      <c r="E31" s="48"/>
      <c r="F31" s="48"/>
    </row>
    <row r="32" spans="1:6" x14ac:dyDescent="0.25">
      <c r="A32" s="107"/>
      <c r="B32" s="46" t="s">
        <v>129</v>
      </c>
      <c r="C32" s="48"/>
      <c r="D32" s="48">
        <v>2</v>
      </c>
      <c r="E32" s="48"/>
      <c r="F32" s="48"/>
    </row>
    <row r="33" spans="1:6" x14ac:dyDescent="0.25">
      <c r="A33" s="107"/>
      <c r="B33" s="46" t="s">
        <v>130</v>
      </c>
      <c r="C33" s="48"/>
      <c r="D33" s="48">
        <v>4</v>
      </c>
      <c r="E33" s="48"/>
      <c r="F33" s="48"/>
    </row>
    <row r="34" spans="1:6" x14ac:dyDescent="0.25">
      <c r="A34" s="106" t="s">
        <v>131</v>
      </c>
      <c r="B34" s="46" t="s">
        <v>132</v>
      </c>
      <c r="C34" s="48"/>
      <c r="D34" s="48">
        <v>3</v>
      </c>
      <c r="E34" s="48"/>
      <c r="F34" s="48"/>
    </row>
    <row r="35" spans="1:6" x14ac:dyDescent="0.25">
      <c r="A35" s="107"/>
      <c r="B35" s="46" t="s">
        <v>133</v>
      </c>
      <c r="C35" s="48"/>
      <c r="D35" s="48">
        <v>1</v>
      </c>
      <c r="E35" s="48"/>
      <c r="F35" s="48"/>
    </row>
    <row r="36" spans="1:6" x14ac:dyDescent="0.25">
      <c r="A36" s="108"/>
      <c r="B36" s="46" t="s">
        <v>134</v>
      </c>
      <c r="C36" s="48"/>
      <c r="D36" s="48">
        <v>5</v>
      </c>
      <c r="E36" s="48"/>
      <c r="F36" s="48"/>
    </row>
    <row r="37" spans="1:6" x14ac:dyDescent="0.25">
      <c r="A37" s="107" t="s">
        <v>135</v>
      </c>
      <c r="B37" s="46" t="s">
        <v>136</v>
      </c>
      <c r="C37" s="48"/>
      <c r="D37" s="48">
        <v>6</v>
      </c>
      <c r="E37" s="48"/>
      <c r="F37" s="48"/>
    </row>
    <row r="38" spans="1:6" x14ac:dyDescent="0.25">
      <c r="A38" s="107"/>
      <c r="B38" s="46" t="s">
        <v>137</v>
      </c>
      <c r="C38" s="48"/>
      <c r="D38" s="48">
        <v>2</v>
      </c>
      <c r="E38" s="48"/>
      <c r="F38" s="48"/>
    </row>
    <row r="39" spans="1:6" x14ac:dyDescent="0.25">
      <c r="A39" s="107"/>
      <c r="B39" s="46" t="s">
        <v>138</v>
      </c>
      <c r="C39" s="48"/>
      <c r="D39" s="48">
        <v>1</v>
      </c>
      <c r="E39" s="48"/>
      <c r="F39" s="48"/>
    </row>
    <row r="40" spans="1:6" x14ac:dyDescent="0.25">
      <c r="A40" s="107"/>
      <c r="B40" s="46" t="s">
        <v>139</v>
      </c>
      <c r="C40" s="48"/>
      <c r="D40" s="48">
        <v>1</v>
      </c>
      <c r="E40" s="48"/>
      <c r="F40" s="48"/>
    </row>
    <row r="41" spans="1:6" x14ac:dyDescent="0.25">
      <c r="A41" s="107"/>
      <c r="B41" s="46" t="s">
        <v>140</v>
      </c>
      <c r="C41" s="48"/>
      <c r="D41" s="48">
        <v>2</v>
      </c>
      <c r="E41" s="48"/>
      <c r="F41" s="48"/>
    </row>
    <row r="42" spans="1:6" x14ac:dyDescent="0.25">
      <c r="A42" s="107"/>
      <c r="B42" s="46" t="s">
        <v>141</v>
      </c>
      <c r="C42" s="48"/>
      <c r="D42" s="48">
        <v>2</v>
      </c>
      <c r="E42" s="48"/>
      <c r="F42" s="48"/>
    </row>
    <row r="43" spans="1:6" x14ac:dyDescent="0.25">
      <c r="A43" s="108"/>
      <c r="B43" s="46" t="s">
        <v>142</v>
      </c>
      <c r="C43" s="48"/>
      <c r="D43" s="48"/>
      <c r="E43" s="48">
        <v>2</v>
      </c>
      <c r="F43" s="48"/>
    </row>
    <row r="44" spans="1:6" x14ac:dyDescent="0.25">
      <c r="A44" s="109" t="s">
        <v>143</v>
      </c>
      <c r="B44" s="46" t="s">
        <v>144</v>
      </c>
      <c r="C44" s="48"/>
      <c r="D44" s="48">
        <v>1</v>
      </c>
      <c r="E44" s="48">
        <v>2</v>
      </c>
      <c r="F44" s="48"/>
    </row>
    <row r="45" spans="1:6" x14ac:dyDescent="0.25">
      <c r="A45" s="110"/>
      <c r="B45" s="46" t="s">
        <v>145</v>
      </c>
      <c r="C45" s="48"/>
      <c r="D45" s="48">
        <v>1</v>
      </c>
      <c r="E45" s="48"/>
      <c r="F45" s="48"/>
    </row>
    <row r="46" spans="1:6" x14ac:dyDescent="0.25">
      <c r="A46" s="110"/>
      <c r="B46" s="46" t="s">
        <v>146</v>
      </c>
      <c r="C46" s="48"/>
      <c r="D46" s="48">
        <v>2</v>
      </c>
      <c r="E46" s="48"/>
      <c r="F46" s="48"/>
    </row>
    <row r="47" spans="1:6" x14ac:dyDescent="0.25">
      <c r="A47" s="110"/>
      <c r="B47" s="46" t="s">
        <v>147</v>
      </c>
      <c r="C47" s="48"/>
      <c r="D47" s="48">
        <v>2</v>
      </c>
      <c r="E47" s="48"/>
      <c r="F47" s="48"/>
    </row>
    <row r="48" spans="1:6" x14ac:dyDescent="0.25">
      <c r="A48" s="111"/>
      <c r="B48" s="46" t="s">
        <v>148</v>
      </c>
      <c r="C48" s="48"/>
      <c r="D48" s="48"/>
      <c r="E48" s="48">
        <v>1</v>
      </c>
      <c r="F48" s="48"/>
    </row>
    <row r="49" spans="1:6" x14ac:dyDescent="0.25">
      <c r="A49" s="89" t="s">
        <v>149</v>
      </c>
      <c r="B49" s="46"/>
      <c r="C49" s="48"/>
      <c r="D49" s="48"/>
      <c r="E49" s="48"/>
      <c r="F49" s="48"/>
    </row>
    <row r="50" spans="1:6" ht="14.5" x14ac:dyDescent="0.35">
      <c r="A50" s="92" t="s">
        <v>150</v>
      </c>
      <c r="B50" s="93"/>
      <c r="C50" s="94">
        <f>SUM(C26:C49)</f>
        <v>1</v>
      </c>
      <c r="D50" s="94">
        <f t="shared" ref="D50:F50" si="2">SUM(D26:D49)</f>
        <v>63</v>
      </c>
      <c r="E50" s="94">
        <f t="shared" si="2"/>
        <v>5</v>
      </c>
      <c r="F50" s="94">
        <f t="shared" si="2"/>
        <v>0</v>
      </c>
    </row>
    <row r="51" spans="1:6" ht="13" thickBot="1" x14ac:dyDescent="0.3"/>
    <row r="52" spans="1:6" ht="15" thickBot="1" x14ac:dyDescent="0.4">
      <c r="A52" s="96" t="s">
        <v>151</v>
      </c>
      <c r="B52" s="97"/>
      <c r="C52" s="98">
        <f>+C14+C23+C50</f>
        <v>13</v>
      </c>
      <c r="D52" s="98">
        <f t="shared" ref="D52:F52" si="3">+D14+D23+D50</f>
        <v>96</v>
      </c>
      <c r="E52" s="98">
        <f t="shared" si="3"/>
        <v>37</v>
      </c>
      <c r="F52" s="98">
        <f t="shared" si="3"/>
        <v>9</v>
      </c>
    </row>
  </sheetData>
  <mergeCells count="9">
    <mergeCell ref="A4:A5"/>
    <mergeCell ref="A10:A13"/>
    <mergeCell ref="A17:A20"/>
    <mergeCell ref="A44:A48"/>
    <mergeCell ref="A21:A22"/>
    <mergeCell ref="A26:A28"/>
    <mergeCell ref="A30:A33"/>
    <mergeCell ref="A34:A36"/>
    <mergeCell ref="A37:A4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"/>
  <sheetViews>
    <sheetView workbookViewId="0">
      <selection activeCell="E20" sqref="E20"/>
    </sheetView>
  </sheetViews>
  <sheetFormatPr baseColWidth="10" defaultColWidth="11.453125" defaultRowHeight="12.5" x14ac:dyDescent="0.25"/>
  <cols>
    <col min="1" max="1" width="11.81640625" bestFit="1" customWidth="1"/>
    <col min="2" max="2" width="24.26953125" bestFit="1" customWidth="1"/>
    <col min="3" max="5" width="10.81640625" style="78"/>
  </cols>
  <sheetData>
    <row r="1" spans="1:7" s="79" customFormat="1" ht="13" x14ac:dyDescent="0.3">
      <c r="A1" s="51" t="s">
        <v>169</v>
      </c>
      <c r="B1" s="51" t="s">
        <v>170</v>
      </c>
      <c r="C1" s="100" t="s">
        <v>171</v>
      </c>
      <c r="D1" s="100" t="s">
        <v>172</v>
      </c>
      <c r="E1" s="100"/>
      <c r="F1" s="51"/>
      <c r="G1" s="51"/>
    </row>
    <row r="2" spans="1:7" x14ac:dyDescent="0.25">
      <c r="A2" t="s">
        <v>173</v>
      </c>
      <c r="B2" t="s">
        <v>44</v>
      </c>
      <c r="C2" s="78" t="s">
        <v>45</v>
      </c>
      <c r="D2" s="78">
        <v>12</v>
      </c>
    </row>
    <row r="3" spans="1:7" x14ac:dyDescent="0.25">
      <c r="A3" t="s">
        <v>173</v>
      </c>
      <c r="B3" t="s">
        <v>174</v>
      </c>
      <c r="C3" s="78" t="s">
        <v>45</v>
      </c>
      <c r="D3" s="78">
        <v>12</v>
      </c>
    </row>
    <row r="4" spans="1:7" x14ac:dyDescent="0.25">
      <c r="A4" t="s">
        <v>173</v>
      </c>
      <c r="B4" t="s">
        <v>175</v>
      </c>
      <c r="C4" s="78" t="s">
        <v>176</v>
      </c>
      <c r="D4" s="78">
        <v>24</v>
      </c>
    </row>
    <row r="5" spans="1:7" x14ac:dyDescent="0.25">
      <c r="A5" t="s">
        <v>173</v>
      </c>
      <c r="B5" t="s">
        <v>103</v>
      </c>
      <c r="C5" s="78" t="s">
        <v>176</v>
      </c>
      <c r="D5" s="78">
        <v>24</v>
      </c>
    </row>
    <row r="6" spans="1:7" x14ac:dyDescent="0.25">
      <c r="A6" t="s">
        <v>177</v>
      </c>
      <c r="B6" t="s">
        <v>178</v>
      </c>
      <c r="C6" s="78" t="s">
        <v>176</v>
      </c>
      <c r="D6" s="78">
        <v>24</v>
      </c>
    </row>
    <row r="7" spans="1:7" x14ac:dyDescent="0.25">
      <c r="A7" t="s">
        <v>175</v>
      </c>
      <c r="B7" t="s">
        <v>103</v>
      </c>
      <c r="C7" s="78" t="s">
        <v>176</v>
      </c>
      <c r="D7" s="78">
        <v>24</v>
      </c>
    </row>
    <row r="8" spans="1:7" x14ac:dyDescent="0.25">
      <c r="A8" t="s">
        <v>175</v>
      </c>
      <c r="B8" t="s">
        <v>178</v>
      </c>
      <c r="C8" s="78" t="s">
        <v>176</v>
      </c>
      <c r="D8" s="78">
        <v>24</v>
      </c>
    </row>
    <row r="9" spans="1:7" x14ac:dyDescent="0.25">
      <c r="A9" t="s">
        <v>135</v>
      </c>
      <c r="B9" t="s">
        <v>179</v>
      </c>
      <c r="C9" s="78" t="s">
        <v>176</v>
      </c>
      <c r="D9" s="78">
        <v>12</v>
      </c>
    </row>
    <row r="10" spans="1:7" x14ac:dyDescent="0.25">
      <c r="A10" t="s">
        <v>135</v>
      </c>
      <c r="B10" t="s">
        <v>126</v>
      </c>
      <c r="C10" s="78" t="s">
        <v>176</v>
      </c>
      <c r="D10" s="78">
        <v>12</v>
      </c>
    </row>
    <row r="11" spans="1:7" x14ac:dyDescent="0.25">
      <c r="A11" t="s">
        <v>135</v>
      </c>
      <c r="B11" t="s">
        <v>180</v>
      </c>
      <c r="C11" s="78" t="s">
        <v>176</v>
      </c>
      <c r="D11" s="78">
        <v>12</v>
      </c>
    </row>
    <row r="12" spans="1:7" x14ac:dyDescent="0.25">
      <c r="A12" t="s">
        <v>181</v>
      </c>
      <c r="B12" t="s">
        <v>182</v>
      </c>
      <c r="C12" s="78" t="s">
        <v>176</v>
      </c>
      <c r="D12" s="78">
        <v>12</v>
      </c>
    </row>
    <row r="13" spans="1:7" x14ac:dyDescent="0.25">
      <c r="A13" t="s">
        <v>174</v>
      </c>
      <c r="B13" t="s">
        <v>183</v>
      </c>
      <c r="C13" s="78" t="s">
        <v>176</v>
      </c>
      <c r="D13" s="78">
        <v>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67CD1FB72CAF4AB1B5816199E2178C" ma:contentTypeVersion="13" ma:contentTypeDescription="Crée un document." ma:contentTypeScope="" ma:versionID="0c893bef8d0cea0e4e5b255a39f88167">
  <xsd:schema xmlns:xsd="http://www.w3.org/2001/XMLSchema" xmlns:xs="http://www.w3.org/2001/XMLSchema" xmlns:p="http://schemas.microsoft.com/office/2006/metadata/properties" xmlns:ns2="659b324d-f1bf-48a7-9894-cf2c0468908b" xmlns:ns3="a5749ea3-4c29-423f-9b90-9e73d6d854ac" targetNamespace="http://schemas.microsoft.com/office/2006/metadata/properties" ma:root="true" ma:fieldsID="589f2a1c524fbc8d37e92d8faea62027" ns2:_="" ns3:_="">
    <xsd:import namespace="659b324d-f1bf-48a7-9894-cf2c0468908b"/>
    <xsd:import namespace="a5749ea3-4c29-423f-9b90-9e73d6d854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324d-f1bf-48a7-9894-cf2c04689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e7684a72-a0fc-4747-a2f9-798672be65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49ea3-4c29-423f-9b90-9e73d6d854a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171022a-2597-4ef9-9b55-4a106b03ccc2}" ma:internalName="TaxCatchAll" ma:showField="CatchAllData" ma:web="a5749ea3-4c29-423f-9b90-9e73d6d854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749ea3-4c29-423f-9b90-9e73d6d854ac" xsi:nil="true"/>
    <lcf76f155ced4ddcb4097134ff3c332f xmlns="659b324d-f1bf-48a7-9894-cf2c046890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3565AF-D433-446F-9ABC-ACD05654BD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9b324d-f1bf-48a7-9894-cf2c0468908b"/>
    <ds:schemaRef ds:uri="a5749ea3-4c29-423f-9b90-9e73d6d854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FE217A-9AE9-4A3C-937F-39F4C599C420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a5749ea3-4c29-423f-9b90-9e73d6d854ac"/>
    <ds:schemaRef ds:uri="7149edb3-2d1b-42f0-9a48-55d09c968932"/>
    <ds:schemaRef ds:uri="http://purl.org/dc/dcmitype/"/>
    <ds:schemaRef ds:uri="659b324d-f1bf-48a7-9894-cf2c0468908b"/>
  </ds:schemaRefs>
</ds:datastoreItem>
</file>

<file path=customXml/itemProps3.xml><?xml version="1.0" encoding="utf-8"?>
<ds:datastoreItem xmlns:ds="http://schemas.openxmlformats.org/officeDocument/2006/customXml" ds:itemID="{7B847B93-F400-406F-8D4D-7447BE8A10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TF Vidéo CD Melun</vt:lpstr>
      <vt:lpstr>TO1_vidéo Melun</vt:lpstr>
      <vt:lpstr>TO2_vidéo Melun</vt:lpstr>
      <vt:lpstr>synthèse</vt:lpstr>
      <vt:lpstr>caméras-LT-priorité</vt:lpstr>
      <vt:lpstr>Liaison FO</vt:lpstr>
      <vt:lpstr>'TF Vidéo CD Melun'!Impression_des_titres</vt:lpstr>
      <vt:lpstr>'TF Vidéo CD Melun'!Zone_d_impression</vt:lpstr>
    </vt:vector>
  </TitlesOfParts>
  <Manager/>
  <Company>Advanced Projects Consulting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 SPIP 91</dc:title>
  <dc:subject/>
  <dc:creator>Michel ROY</dc:creator>
  <cp:keywords/>
  <dc:description/>
  <cp:lastModifiedBy>ROY Michel</cp:lastModifiedBy>
  <cp:revision/>
  <dcterms:created xsi:type="dcterms:W3CDTF">2006-03-21T10:25:36Z</dcterms:created>
  <dcterms:modified xsi:type="dcterms:W3CDTF">2025-10-17T09:55:49Z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0x010100CA67CD1FB72CAF4AB1B5816199E2178C</vt:lpwstr>
  </property>
  <property fmtid="{D5CDD505-2E9C-101B-9397-08002B2CF9AE}" pid="3" name="Order">
    <vt:r8>30647000</vt:r8>
  </property>
  <property fmtid="{D5CDD505-2E9C-101B-9397-08002B2CF9AE}" pid="4" name="MediaServiceImageTags">
    <vt:lpwstr/>
  </property>
</Properties>
</file>